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reen Library\Training GreenLibrary-23Dec2022\"/>
    </mc:Choice>
  </mc:AlternateContent>
  <bookViews>
    <workbookView xWindow="0" yWindow="0" windowWidth="23040" windowHeight="9384" tabRatio="976" firstSheet="2" activeTab="9"/>
  </bookViews>
  <sheets>
    <sheet name="การกรอกข้อมูล" sheetId="7" r:id="rId1"/>
    <sheet name="สรุป EUI แต่ละรายปี" sheetId="8" r:id="rId2"/>
    <sheet name="EUI รายเดือน" sheetId="9" r:id="rId3"/>
    <sheet name="ไฟฟ้า" sheetId="10" r:id="rId4"/>
    <sheet name="บุคลากร-พท." sheetId="11" r:id="rId5"/>
    <sheet name="เวลาทำการ" sheetId="12" r:id="rId6"/>
    <sheet name="ผู้ใช้บริการ" sheetId="13" r:id="rId7"/>
    <sheet name="อุณหภูมิ-จว." sheetId="14" r:id="rId8"/>
    <sheet name="สรุปการจัดการขยะ" sheetId="23" r:id="rId9"/>
    <sheet name="สรุปการคำนวณ CFO" sheetId="19" r:id="rId10"/>
    <sheet name="กรอกข้อมูล CFO" sheetId="20" r:id="rId11"/>
    <sheet name="CH4จากระบบ septic tank" sheetId="21" r:id="rId12"/>
    <sheet name="CH4จากบ่อบำบัดน้ำเสีย" sheetId="27" r:id="rId13"/>
    <sheet name="EF" sheetId="28" r:id="rId14"/>
    <sheet name="แผน-ปีปัจจุบัน" sheetId="16" r:id="rId15"/>
    <sheet name="ผล-ปีปัจจุบัน" sheetId="17" r:id="rId16"/>
    <sheet name="แผน-ปีถัดไป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biv1" localSheetId="16">#REF!</definedName>
    <definedName name="__biv1" localSheetId="1">#REF!</definedName>
    <definedName name="__biv1" localSheetId="8">#REF!</definedName>
    <definedName name="__biv1">#REF!</definedName>
    <definedName name="__eng1">[1]Firr!$G$10</definedName>
    <definedName name="__eng2">[1]Firr!$G$11</definedName>
    <definedName name="__kw1" localSheetId="16">#REF!</definedName>
    <definedName name="__kw1" localSheetId="1">#REF!</definedName>
    <definedName name="__kw1" localSheetId="8">#REF!</definedName>
    <definedName name="__kw1">#REF!</definedName>
    <definedName name="__kwh1" localSheetId="16">#REF!</definedName>
    <definedName name="__kwh1" localSheetId="1">#REF!</definedName>
    <definedName name="__kwh1" localSheetId="8">#REF!</definedName>
    <definedName name="__kwh1">#REF!</definedName>
    <definedName name="__kwh2" localSheetId="16">#REF!</definedName>
    <definedName name="__kwh2" localSheetId="1">#REF!</definedName>
    <definedName name="__kwh2" localSheetId="8">#REF!</definedName>
    <definedName name="__kwh2">#REF!</definedName>
    <definedName name="__kwh3" localSheetId="16">#REF!</definedName>
    <definedName name="__kwh3" localSheetId="1">#REF!</definedName>
    <definedName name="__kwh3" localSheetId="8">#REF!</definedName>
    <definedName name="__kwh3">#REF!</definedName>
    <definedName name="__kwh4" localSheetId="16">#REF!</definedName>
    <definedName name="__kwh4" localSheetId="1">#REF!</definedName>
    <definedName name="__kwh4" localSheetId="8">#REF!</definedName>
    <definedName name="__kwh4">#REF!</definedName>
    <definedName name="__kwh5" localSheetId="16">#REF!</definedName>
    <definedName name="__kwh5" localSheetId="1">#REF!</definedName>
    <definedName name="__kwh5" localSheetId="8">#REF!</definedName>
    <definedName name="__kwh5">#REF!</definedName>
    <definedName name="__kwh6" localSheetId="16">#REF!</definedName>
    <definedName name="__kwh6" localSheetId="1">#REF!</definedName>
    <definedName name="__kwh6" localSheetId="8">#REF!</definedName>
    <definedName name="__kwh6">#REF!</definedName>
    <definedName name="__ls1" localSheetId="16">#REF!</definedName>
    <definedName name="__ls1" localSheetId="1">#REF!</definedName>
    <definedName name="__ls1" localSheetId="8">#REF!</definedName>
    <definedName name="__ls1">#REF!</definedName>
    <definedName name="__ls3" localSheetId="16">#REF!</definedName>
    <definedName name="__ls3" localSheetId="1">#REF!</definedName>
    <definedName name="__ls3" localSheetId="8">#REF!</definedName>
    <definedName name="__ls3">#REF!</definedName>
    <definedName name="__vo1" localSheetId="16">#REF!</definedName>
    <definedName name="__vo1" localSheetId="1">#REF!</definedName>
    <definedName name="__vo1" localSheetId="8">#REF!</definedName>
    <definedName name="__vo1">#REF!</definedName>
    <definedName name="__vo2" localSheetId="16">#REF!</definedName>
    <definedName name="__vo2" localSheetId="1">#REF!</definedName>
    <definedName name="__vo2" localSheetId="8">#REF!</definedName>
    <definedName name="__vo2">#REF!</definedName>
    <definedName name="__vo3" localSheetId="16">#REF!</definedName>
    <definedName name="__vo3" localSheetId="1">#REF!</definedName>
    <definedName name="__vo3" localSheetId="8">#REF!</definedName>
    <definedName name="__vo3">#REF!</definedName>
    <definedName name="_1_0PacFI" localSheetId="16">[2]Film!#REF!</definedName>
    <definedName name="_1_0PacFI" localSheetId="1">[2]Film!#REF!</definedName>
    <definedName name="_1_0PacFI" localSheetId="8">[2]Film!#REF!</definedName>
    <definedName name="_1_0PacFI">[2]Film!#REF!</definedName>
    <definedName name="_10_____0PacFI" localSheetId="16">[2]Film!#REF!</definedName>
    <definedName name="_10_____0PacFI" localSheetId="1">[2]Film!#REF!</definedName>
    <definedName name="_10_____0PacFI" localSheetId="8">[2]Film!#REF!</definedName>
    <definedName name="_10_____0PacFI">[2]Film!#REF!</definedName>
    <definedName name="_11_____0PacInsulati" localSheetId="16">[3]RoofInsulation!#REF!</definedName>
    <definedName name="_11_____0PacInsulati" localSheetId="1">[3]RoofInsulation!#REF!</definedName>
    <definedName name="_11_____0PacInsulati" localSheetId="8">[3]RoofInsulation!#REF!</definedName>
    <definedName name="_11_____0PacInsulati">[3]RoofInsulation!#REF!</definedName>
    <definedName name="_12_____0PLWLBalla" localSheetId="16">#REF!</definedName>
    <definedName name="_12_____0PLWLBalla" localSheetId="1">#REF!</definedName>
    <definedName name="_12_____0PLWLBalla" localSheetId="8">#REF!</definedName>
    <definedName name="_12_____0PLWLBalla">#REF!</definedName>
    <definedName name="_13______0PacFI" localSheetId="16">#REF!</definedName>
    <definedName name="_13______0PacFI" localSheetId="1">#REF!</definedName>
    <definedName name="_13______0PacFI" localSheetId="8">#REF!</definedName>
    <definedName name="_13______0PacFI">#REF!</definedName>
    <definedName name="_14______0PacInsulati" localSheetId="16">[4]RoofInsulation!#REF!</definedName>
    <definedName name="_14______0PacInsulati" localSheetId="1">[4]RoofInsulation!#REF!</definedName>
    <definedName name="_14______0PacInsulati" localSheetId="8">[4]RoofInsulation!#REF!</definedName>
    <definedName name="_14______0PacInsulati">[4]RoofInsulation!#REF!</definedName>
    <definedName name="_15______0PLWLBalla" localSheetId="16">[5]LWBALLAST!#REF!</definedName>
    <definedName name="_15______0PLWLBalla" localSheetId="1">[5]LWBALLAST!#REF!</definedName>
    <definedName name="_15______0PLWLBalla" localSheetId="8">[5]LWBALLAST!#REF!</definedName>
    <definedName name="_15______0PLWLBalla">[5]LWBALLAST!#REF!</definedName>
    <definedName name="_16_______0PLWLBalla" localSheetId="16">#REF!</definedName>
    <definedName name="_16_______0PLWLBalla" localSheetId="1">#REF!</definedName>
    <definedName name="_16_______0PLWLBalla" localSheetId="8">#REF!</definedName>
    <definedName name="_16_______0PLWLBalla">#REF!</definedName>
    <definedName name="_17________0PacFI" localSheetId="16">#REF!</definedName>
    <definedName name="_17________0PacFI" localSheetId="1">#REF!</definedName>
    <definedName name="_17________0PacFI" localSheetId="8">#REF!</definedName>
    <definedName name="_17________0PacFI">#REF!</definedName>
    <definedName name="_18________0PacInsulati" localSheetId="16">[4]RoofInsulation!#REF!</definedName>
    <definedName name="_18________0PacInsulati" localSheetId="1">[4]RoofInsulation!#REF!</definedName>
    <definedName name="_18________0PacInsulati" localSheetId="8">[4]RoofInsulation!#REF!</definedName>
    <definedName name="_18________0PacInsulati">[4]RoofInsulation!#REF!</definedName>
    <definedName name="_19_________0PLWLBalla" localSheetId="16">[5]LWBALLAST!#REF!</definedName>
    <definedName name="_19_________0PLWLBalla" localSheetId="1">[5]LWBALLAST!#REF!</definedName>
    <definedName name="_19_________0PLWLBalla" localSheetId="8">[5]LWBALLAST!#REF!</definedName>
    <definedName name="_19_________0PLWLBalla">[5]LWBALLAST!#REF!</definedName>
    <definedName name="_2_0PacInsulati" localSheetId="16">[6]RoofInsulation!#REF!</definedName>
    <definedName name="_2_0PacInsulati" localSheetId="1">[6]RoofInsulation!#REF!</definedName>
    <definedName name="_2_0PacInsulati" localSheetId="8">[6]RoofInsulation!#REF!</definedName>
    <definedName name="_2_0PacInsulati">[6]RoofInsulation!#REF!</definedName>
    <definedName name="_20__________0PLWLBalla" localSheetId="16">#REF!</definedName>
    <definedName name="_20__________0PLWLBalla" localSheetId="1">#REF!</definedName>
    <definedName name="_20__________0PLWLBalla" localSheetId="8">#REF!</definedName>
    <definedName name="_20__________0PLWLBalla">#REF!</definedName>
    <definedName name="_21__________0LightDa" localSheetId="16">#REF!</definedName>
    <definedName name="_21__________0LightDa" localSheetId="1">#REF!</definedName>
    <definedName name="_21__________0LightDa" localSheetId="8">#REF!</definedName>
    <definedName name="_21__________0LightDa">#REF!</definedName>
    <definedName name="_22__________0PacHiE" localSheetId="16">[3]InputDATA!#REF!</definedName>
    <definedName name="_22__________0PacHiE" localSheetId="1">[3]InputDATA!#REF!</definedName>
    <definedName name="_22__________0PacHiE" localSheetId="8">[3]InputDATA!#REF!</definedName>
    <definedName name="_22__________0PacHiE">[3]InputDATA!#REF!</definedName>
    <definedName name="_23__________0Preflect" localSheetId="16">#REF!</definedName>
    <definedName name="_23__________0Preflect" localSheetId="1">#REF!</definedName>
    <definedName name="_23__________0Preflect" localSheetId="8">#REF!</definedName>
    <definedName name="_23__________0Preflect">#REF!</definedName>
    <definedName name="_24_________0LightDa" localSheetId="16">#REF!</definedName>
    <definedName name="_24_________0LightDa" localSheetId="1">#REF!</definedName>
    <definedName name="_24_________0LightDa" localSheetId="8">#REF!</definedName>
    <definedName name="_24_________0LightDa">#REF!</definedName>
    <definedName name="_25_________0PacHiE" localSheetId="16">[7]HighEER!#REF!</definedName>
    <definedName name="_25_________0PacHiE" localSheetId="1">[7]HighEER!#REF!</definedName>
    <definedName name="_25_________0PacHiE" localSheetId="8">[7]HighEER!#REF!</definedName>
    <definedName name="_25_________0PacHiE">[7]HighEER!#REF!</definedName>
    <definedName name="_26_________0Preflect" localSheetId="16">[8]REFLECTOR!#REF!</definedName>
    <definedName name="_26_________0Preflect" localSheetId="1">[8]REFLECTOR!#REF!</definedName>
    <definedName name="_26_________0Preflect" localSheetId="8">[8]REFLECTOR!#REF!</definedName>
    <definedName name="_26_________0Preflect">[8]REFLECTOR!#REF!</definedName>
    <definedName name="_27_______0LightDa" localSheetId="16">#REF!</definedName>
    <definedName name="_27_______0LightDa" localSheetId="1">#REF!</definedName>
    <definedName name="_27_______0LightDa" localSheetId="8">#REF!</definedName>
    <definedName name="_27_______0LightDa">#REF!</definedName>
    <definedName name="_28_______0PacHiE" localSheetId="16">[3]InputDATA!#REF!</definedName>
    <definedName name="_28_______0PacHiE" localSheetId="1">[3]InputDATA!#REF!</definedName>
    <definedName name="_28_______0PacHiE" localSheetId="8">[3]InputDATA!#REF!</definedName>
    <definedName name="_28_______0PacHiE">[3]InputDATA!#REF!</definedName>
    <definedName name="_29_______0Preflect" localSheetId="16">#REF!</definedName>
    <definedName name="_29_______0Preflect" localSheetId="1">#REF!</definedName>
    <definedName name="_29_______0Preflect" localSheetId="8">#REF!</definedName>
    <definedName name="_29_______0Preflect">#REF!</definedName>
    <definedName name="_3_0PLWLBalla" localSheetId="16">#REF!</definedName>
    <definedName name="_3_0PLWLBalla" localSheetId="1">#REF!</definedName>
    <definedName name="_3_0PLWLBalla" localSheetId="8">#REF!</definedName>
    <definedName name="_3_0PLWLBalla">#REF!</definedName>
    <definedName name="_30______0LightDa" localSheetId="16">#REF!</definedName>
    <definedName name="_30______0LightDa" localSheetId="1">#REF!</definedName>
    <definedName name="_30______0LightDa" localSheetId="8">#REF!</definedName>
    <definedName name="_30______0LightDa">#REF!</definedName>
    <definedName name="_31______0PacHiE" localSheetId="16">[7]HighEER!#REF!</definedName>
    <definedName name="_31______0PacHiE" localSheetId="1">[7]HighEER!#REF!</definedName>
    <definedName name="_31______0PacHiE" localSheetId="8">[7]HighEER!#REF!</definedName>
    <definedName name="_31______0PacHiE">[7]HighEER!#REF!</definedName>
    <definedName name="_32______0Preflect" localSheetId="16">[8]REFLECTOR!#REF!</definedName>
    <definedName name="_32______0Preflect" localSheetId="1">[8]REFLECTOR!#REF!</definedName>
    <definedName name="_32______0Preflect" localSheetId="8">[8]REFLECTOR!#REF!</definedName>
    <definedName name="_32______0Preflect">[8]REFLECTOR!#REF!</definedName>
    <definedName name="_33_____0LightDa" localSheetId="16">#REF!</definedName>
    <definedName name="_33_____0LightDa" localSheetId="1">#REF!</definedName>
    <definedName name="_33_____0LightDa" localSheetId="8">#REF!</definedName>
    <definedName name="_33_____0LightDa">#REF!</definedName>
    <definedName name="_34_____0PacHiE" localSheetId="16">[3]InputDATA!#REF!</definedName>
    <definedName name="_34_____0PacHiE" localSheetId="1">[3]InputDATA!#REF!</definedName>
    <definedName name="_34_____0PacHiE" localSheetId="8">[3]InputDATA!#REF!</definedName>
    <definedName name="_34_____0PacHiE">[3]InputDATA!#REF!</definedName>
    <definedName name="_35_____0Preflect" localSheetId="16">#REF!</definedName>
    <definedName name="_35_____0Preflect" localSheetId="1">#REF!</definedName>
    <definedName name="_35_____0Preflect" localSheetId="8">#REF!</definedName>
    <definedName name="_35_____0Preflect">#REF!</definedName>
    <definedName name="_36____0LightDa" localSheetId="16">#REF!</definedName>
    <definedName name="_36____0LightDa" localSheetId="1">#REF!</definedName>
    <definedName name="_36____0LightDa" localSheetId="8">#REF!</definedName>
    <definedName name="_36____0LightDa">#REF!</definedName>
    <definedName name="_37____0PacHiE" localSheetId="16">[3]InputDATA!#REF!</definedName>
    <definedName name="_37____0PacHiE" localSheetId="1">[3]InputDATA!#REF!</definedName>
    <definedName name="_37____0PacHiE" localSheetId="8">[3]InputDATA!#REF!</definedName>
    <definedName name="_37____0PacHiE">[3]InputDATA!#REF!</definedName>
    <definedName name="_38____0Preflect" localSheetId="16">#REF!</definedName>
    <definedName name="_38____0Preflect" localSheetId="1">#REF!</definedName>
    <definedName name="_38____0Preflect" localSheetId="8">#REF!</definedName>
    <definedName name="_38____0Preflect">#REF!</definedName>
    <definedName name="_39___0LightDa" localSheetId="16">#REF!</definedName>
    <definedName name="_39___0LightDa" localSheetId="1">#REF!</definedName>
    <definedName name="_39___0LightDa" localSheetId="8">#REF!</definedName>
    <definedName name="_39___0LightDa">#REF!</definedName>
    <definedName name="_4___0PacFI" localSheetId="16">[2]Film!#REF!</definedName>
    <definedName name="_4___0PacFI" localSheetId="1">[2]Film!#REF!</definedName>
    <definedName name="_4___0PacFI" localSheetId="8">[2]Film!#REF!</definedName>
    <definedName name="_4___0PacFI">[2]Film!#REF!</definedName>
    <definedName name="_40___0PacHiE" localSheetId="16">[3]InputDATA!#REF!</definedName>
    <definedName name="_40___0PacHiE" localSheetId="1">[3]InputDATA!#REF!</definedName>
    <definedName name="_40___0PacHiE" localSheetId="8">[3]InputDATA!#REF!</definedName>
    <definedName name="_40___0PacHiE">[3]InputDATA!#REF!</definedName>
    <definedName name="_41___0Preflect" localSheetId="16">#REF!</definedName>
    <definedName name="_41___0Preflect" localSheetId="1">#REF!</definedName>
    <definedName name="_41___0Preflect" localSheetId="8">#REF!</definedName>
    <definedName name="_41___0Preflect">#REF!</definedName>
    <definedName name="_42_0LightDa" localSheetId="16">#REF!</definedName>
    <definedName name="_42_0LightDa" localSheetId="1">#REF!</definedName>
    <definedName name="_42_0LightDa" localSheetId="8">#REF!</definedName>
    <definedName name="_42_0LightDa">#REF!</definedName>
    <definedName name="_43_0PacHiE" localSheetId="16">[3]InputDATA!#REF!</definedName>
    <definedName name="_43_0PacHiE" localSheetId="1">[3]InputDATA!#REF!</definedName>
    <definedName name="_43_0PacHiE" localSheetId="8">[3]InputDATA!#REF!</definedName>
    <definedName name="_43_0PacHiE">[3]InputDATA!#REF!</definedName>
    <definedName name="_44_0Preflect" localSheetId="16">#REF!</definedName>
    <definedName name="_44_0Preflect" localSheetId="1">#REF!</definedName>
    <definedName name="_44_0Preflect" localSheetId="8">#REF!</definedName>
    <definedName name="_44_0Preflect">#REF!</definedName>
    <definedName name="_5___0PacInsulati" localSheetId="16">[3]RoofInsulation!#REF!</definedName>
    <definedName name="_5___0PacInsulati" localSheetId="1">[3]RoofInsulation!#REF!</definedName>
    <definedName name="_5___0PacInsulati" localSheetId="8">[3]RoofInsulation!#REF!</definedName>
    <definedName name="_5___0PacInsulati">[3]RoofInsulation!#REF!</definedName>
    <definedName name="_6___0PLWLBalla" localSheetId="16">#REF!</definedName>
    <definedName name="_6___0PLWLBalla" localSheetId="1">#REF!</definedName>
    <definedName name="_6___0PLWLBalla" localSheetId="8">#REF!</definedName>
    <definedName name="_6___0PLWLBalla">#REF!</definedName>
    <definedName name="_7____0PacFI" localSheetId="16">[2]Film!#REF!</definedName>
    <definedName name="_7____0PacFI" localSheetId="1">[2]Film!#REF!</definedName>
    <definedName name="_7____0PacFI" localSheetId="8">[2]Film!#REF!</definedName>
    <definedName name="_7____0PacFI">[2]Film!#REF!</definedName>
    <definedName name="_8____0PacInsulati" localSheetId="16">[3]RoofInsulation!#REF!</definedName>
    <definedName name="_8____0PacInsulati" localSheetId="1">[3]RoofInsulation!#REF!</definedName>
    <definedName name="_8____0PacInsulati" localSheetId="8">[3]RoofInsulation!#REF!</definedName>
    <definedName name="_8____0PacInsulati">[3]RoofInsulation!#REF!</definedName>
    <definedName name="_9____0PLWLBalla" localSheetId="16">#REF!</definedName>
    <definedName name="_9____0PLWLBalla" localSheetId="1">#REF!</definedName>
    <definedName name="_9____0PLWLBalla" localSheetId="8">#REF!</definedName>
    <definedName name="_9____0PLWLBalla">#REF!</definedName>
    <definedName name="_biv1" localSheetId="16">#REF!</definedName>
    <definedName name="_biv1" localSheetId="1">#REF!</definedName>
    <definedName name="_biv1" localSheetId="8">#REF!</definedName>
    <definedName name="_biv1">#REF!</definedName>
    <definedName name="_eng1">[1]Firr!$G$10</definedName>
    <definedName name="_eng2">[1]Firr!$G$11</definedName>
    <definedName name="_kw1" localSheetId="16">#REF!</definedName>
    <definedName name="_kw1" localSheetId="1">#REF!</definedName>
    <definedName name="_kw1" localSheetId="8">#REF!</definedName>
    <definedName name="_kw1">#REF!</definedName>
    <definedName name="_kwh1" localSheetId="16">#REF!</definedName>
    <definedName name="_kwh1" localSheetId="1">#REF!</definedName>
    <definedName name="_kwh1" localSheetId="8">#REF!</definedName>
    <definedName name="_kwh1">#REF!</definedName>
    <definedName name="_kwh2" localSheetId="16">#REF!</definedName>
    <definedName name="_kwh2" localSheetId="1">#REF!</definedName>
    <definedName name="_kwh2" localSheetId="8">#REF!</definedName>
    <definedName name="_kwh2">#REF!</definedName>
    <definedName name="_kwh3" localSheetId="16">#REF!</definedName>
    <definedName name="_kwh3" localSheetId="1">#REF!</definedName>
    <definedName name="_kwh3" localSheetId="8">#REF!</definedName>
    <definedName name="_kwh3">#REF!</definedName>
    <definedName name="_kwh4" localSheetId="16">#REF!</definedName>
    <definedName name="_kwh4" localSheetId="1">#REF!</definedName>
    <definedName name="_kwh4" localSheetId="8">#REF!</definedName>
    <definedName name="_kwh4">#REF!</definedName>
    <definedName name="_kwh5" localSheetId="16">#REF!</definedName>
    <definedName name="_kwh5" localSheetId="1">#REF!</definedName>
    <definedName name="_kwh5" localSheetId="8">#REF!</definedName>
    <definedName name="_kwh5">#REF!</definedName>
    <definedName name="_kwh6" localSheetId="16">#REF!</definedName>
    <definedName name="_kwh6" localSheetId="1">#REF!</definedName>
    <definedName name="_kwh6" localSheetId="8">#REF!</definedName>
    <definedName name="_kwh6">#REF!</definedName>
    <definedName name="_ls1" localSheetId="16">#REF!</definedName>
    <definedName name="_ls1" localSheetId="1">#REF!</definedName>
    <definedName name="_ls1" localSheetId="8">#REF!</definedName>
    <definedName name="_ls1">#REF!</definedName>
    <definedName name="_ls3" localSheetId="16">#REF!</definedName>
    <definedName name="_ls3" localSheetId="1">#REF!</definedName>
    <definedName name="_ls3" localSheetId="8">#REF!</definedName>
    <definedName name="_ls3">#REF!</definedName>
    <definedName name="_vo1" localSheetId="16">#REF!</definedName>
    <definedName name="_vo1" localSheetId="1">#REF!</definedName>
    <definedName name="_vo1" localSheetId="8">#REF!</definedName>
    <definedName name="_vo1">#REF!</definedName>
    <definedName name="_vo2" localSheetId="16">#REF!</definedName>
    <definedName name="_vo2" localSheetId="1">#REF!</definedName>
    <definedName name="_vo2" localSheetId="8">#REF!</definedName>
    <definedName name="_vo2">#REF!</definedName>
    <definedName name="_vo3" localSheetId="16">#REF!</definedName>
    <definedName name="_vo3" localSheetId="1">#REF!</definedName>
    <definedName name="_vo3" localSheetId="8">#REF!</definedName>
    <definedName name="_vo3">#REF!</definedName>
    <definedName name="a." localSheetId="16">#REF!</definedName>
    <definedName name="a." localSheetId="1">#REF!</definedName>
    <definedName name="a." localSheetId="8">#REF!</definedName>
    <definedName name="a.">#REF!</definedName>
    <definedName name="a.." localSheetId="16">#REF!</definedName>
    <definedName name="a.." localSheetId="1">#REF!</definedName>
    <definedName name="a.." localSheetId="8">#REF!</definedName>
    <definedName name="a..">#REF!</definedName>
    <definedName name="AC" localSheetId="16">#REF!</definedName>
    <definedName name="AC" localSheetId="1">#REF!</definedName>
    <definedName name="AC" localSheetId="8">#REF!</definedName>
    <definedName name="AC">#REF!</definedName>
    <definedName name="ACchanged">[9]!ACchanged</definedName>
    <definedName name="ACdata" localSheetId="16">#REF!</definedName>
    <definedName name="ACdata" localSheetId="1">#REF!</definedName>
    <definedName name="ACdata" localSheetId="8">#REF!</definedName>
    <definedName name="ACdata">#REF!</definedName>
    <definedName name="ACdpy">[10]Circuits!$D$2</definedName>
    <definedName name="ACenergy" localSheetId="16">#REF!</definedName>
    <definedName name="ACenergy" localSheetId="1">#REF!</definedName>
    <definedName name="ACenergy" localSheetId="8">#REF!</definedName>
    <definedName name="ACenergy">#REF!</definedName>
    <definedName name="ACfactor" localSheetId="16">#REF!</definedName>
    <definedName name="ACfactor" localSheetId="1">#REF!</definedName>
    <definedName name="ACfactor" localSheetId="8">#REF!</definedName>
    <definedName name="ACfactor">#REF!</definedName>
    <definedName name="air">'[11]5.3air-leak'!$AH$87</definedName>
    <definedName name="AO" localSheetId="16">#REF!</definedName>
    <definedName name="AO" localSheetId="1">#REF!</definedName>
    <definedName name="AO" localSheetId="8">#REF!</definedName>
    <definedName name="AO">#REF!</definedName>
    <definedName name="Area" localSheetId="16">#REF!</definedName>
    <definedName name="Area" localSheetId="1">#REF!</definedName>
    <definedName name="Area" localSheetId="8">#REF!</definedName>
    <definedName name="Area">#REF!</definedName>
    <definedName name="AvgFT">[12]DATA!$BH$3</definedName>
    <definedName name="B" localSheetId="16">#REF!</definedName>
    <definedName name="B" localSheetId="1">#REF!</definedName>
    <definedName name="B" localSheetId="8">#REF!</definedName>
    <definedName name="B">#REF!</definedName>
    <definedName name="B_FT1">[13]PageNumber!$N$21</definedName>
    <definedName name="B_FT2">[13]PageNumber!$N$22</definedName>
    <definedName name="B_FT3">[13]PageNumber!$N$23</definedName>
    <definedName name="B_kWh" localSheetId="16">#REF!</definedName>
    <definedName name="B_kWh" localSheetId="1">#REF!</definedName>
    <definedName name="B_kWh" localSheetId="8">#REF!</definedName>
    <definedName name="B_kWh">#REF!</definedName>
    <definedName name="B_kWh1">[13]PageNumber!$M$21</definedName>
    <definedName name="B_kWh2">[13]PageNumber!$M$22</definedName>
    <definedName name="B_kWh3">[13]PageNumber!$M$23</definedName>
    <definedName name="Ballastchange">[9]!Ballastchange</definedName>
    <definedName name="BallastType">[9]!BallastType</definedName>
    <definedName name="bath" localSheetId="16">#REF!</definedName>
    <definedName name="bath" localSheetId="1">#REF!</definedName>
    <definedName name="bath" localSheetId="8">#REF!</definedName>
    <definedName name="bath">#REF!</definedName>
    <definedName name="bath0" localSheetId="16">#REF!</definedName>
    <definedName name="bath0" localSheetId="1">#REF!</definedName>
    <definedName name="bath0" localSheetId="8">#REF!</definedName>
    <definedName name="bath0">#REF!</definedName>
    <definedName name="bath1" localSheetId="16">#REF!</definedName>
    <definedName name="bath1" localSheetId="1">#REF!</definedName>
    <definedName name="bath1" localSheetId="8">#REF!</definedName>
    <definedName name="bath1">#REF!</definedName>
    <definedName name="bath2" localSheetId="16">#REF!</definedName>
    <definedName name="bath2" localSheetId="1">#REF!</definedName>
    <definedName name="bath2" localSheetId="8">#REF!</definedName>
    <definedName name="bath2">#REF!</definedName>
    <definedName name="bath3" localSheetId="16">#REF!</definedName>
    <definedName name="bath3" localSheetId="1">#REF!</definedName>
    <definedName name="bath3" localSheetId="8">#REF!</definedName>
    <definedName name="bath3">#REF!</definedName>
    <definedName name="bath4" localSheetId="16">#REF!</definedName>
    <definedName name="bath4" localSheetId="1">#REF!</definedName>
    <definedName name="bath4" localSheetId="8">#REF!</definedName>
    <definedName name="bath4">#REF!</definedName>
    <definedName name="bbbb">[14]วิเคราะห์บิล!$K$18</definedName>
    <definedName name="biv" localSheetId="16">#REF!</definedName>
    <definedName name="biv" localSheetId="1">#REF!</definedName>
    <definedName name="biv" localSheetId="8">#REF!</definedName>
    <definedName name="biv">#REF!</definedName>
    <definedName name="BkWhOP" localSheetId="16">#REF!</definedName>
    <definedName name="BkWhOP" localSheetId="1">#REF!</definedName>
    <definedName name="BkWhOP" localSheetId="8">#REF!</definedName>
    <definedName name="BkWhOP">#REF!</definedName>
    <definedName name="BkWhP" localSheetId="16">#REF!</definedName>
    <definedName name="BkWhP" localSheetId="1">#REF!</definedName>
    <definedName name="BkWhP" localSheetId="8">#REF!</definedName>
    <definedName name="BkWhP">#REF!</definedName>
    <definedName name="BkWhPP" localSheetId="16">#REF!</definedName>
    <definedName name="BkWhPP" localSheetId="1">#REF!</definedName>
    <definedName name="BkWhPP" localSheetId="8">#REF!</definedName>
    <definedName name="BkWhPP">#REF!</definedName>
    <definedName name="BlowDownLoss">[9]!BlowDownLoss</definedName>
    <definedName name="boiler_Cal.BlowDownLoss">[9]!boiler_Cal.BlowDownLoss</definedName>
    <definedName name="boiler_Cal.PercentStagLoss">[9]!boiler_Cal.PercentStagLoss</definedName>
    <definedName name="BuildingIndex" localSheetId="16">#REF!</definedName>
    <definedName name="BuildingIndex" localSheetId="1">#REF!</definedName>
    <definedName name="BuildingIndex" localSheetId="8">#REF!</definedName>
    <definedName name="BuildingIndex">#REF!</definedName>
    <definedName name="BuildingName" localSheetId="16">#REF!</definedName>
    <definedName name="BuildingName" localSheetId="1">#REF!</definedName>
    <definedName name="BuildingName" localSheetId="8">#REF!</definedName>
    <definedName name="BuildingName">#REF!</definedName>
    <definedName name="cc" localSheetId="16">'[15]3.5'!#REF!</definedName>
    <definedName name="cc" localSheetId="1">'[15]3.5'!#REF!</definedName>
    <definedName name="cc" localSheetId="8">'[15]3.5'!#REF!</definedName>
    <definedName name="cc">'[15]3.5'!#REF!</definedName>
    <definedName name="cf_for_labour">'[16]Basic Data'!$G$9</definedName>
    <definedName name="cf_for_material">'[16]Basic Data'!$G$8</definedName>
    <definedName name="cf_la" localSheetId="16">#REF!</definedName>
    <definedName name="cf_la" localSheetId="1">#REF!</definedName>
    <definedName name="cf_la" localSheetId="8">#REF!</definedName>
    <definedName name="cf_la">#REF!</definedName>
    <definedName name="cf_mat" localSheetId="16">#REF!</definedName>
    <definedName name="cf_mat" localSheetId="1">#REF!</definedName>
    <definedName name="cf_mat" localSheetId="8">#REF!</definedName>
    <definedName name="cf_mat">#REF!</definedName>
    <definedName name="Company" localSheetId="16">#REF!</definedName>
    <definedName name="Company" localSheetId="1">#REF!</definedName>
    <definedName name="Company" localSheetId="8">#REF!</definedName>
    <definedName name="Company">#REF!</definedName>
    <definedName name="CompanyCode" localSheetId="16">[17]DataInput!#REF!</definedName>
    <definedName name="CompanyCode" localSheetId="1">[17]DataInput!#REF!</definedName>
    <definedName name="CompanyCode" localSheetId="8">[17]DataInput!#REF!</definedName>
    <definedName name="CompanyCode">[17]DataInput!#REF!</definedName>
    <definedName name="ConsultantName" localSheetId="16">#REF!</definedName>
    <definedName name="ConsultantName" localSheetId="1">#REF!</definedName>
    <definedName name="ConsultantName" localSheetId="8">#REF!</definedName>
    <definedName name="ConsultantName">#REF!</definedName>
    <definedName name="CP" localSheetId="16">#REF!</definedName>
    <definedName name="CP" localSheetId="1">#REF!</definedName>
    <definedName name="CP" localSheetId="8">#REF!</definedName>
    <definedName name="CP">#REF!</definedName>
    <definedName name="D" localSheetId="16">#REF!</definedName>
    <definedName name="D" localSheetId="1">#REF!</definedName>
    <definedName name="D" localSheetId="8">#REF!</definedName>
    <definedName name="D">#REF!</definedName>
    <definedName name="D.A.F" localSheetId="16">#REF!</definedName>
    <definedName name="D.A.F" localSheetId="1">#REF!</definedName>
    <definedName name="D.A.F" localSheetId="8">#REF!</definedName>
    <definedName name="D.A.F">#REF!</definedName>
    <definedName name="DAF">[18]สรุปไฟฟ้า!$V$22</definedName>
    <definedName name="DATA" localSheetId="16">#REF!</definedName>
    <definedName name="DATA" localSheetId="1">#REF!</definedName>
    <definedName name="DATA" localSheetId="8">#REF!</definedName>
    <definedName name="DATA">#REF!</definedName>
    <definedName name="DataTransfer" localSheetId="16">#REF!</definedName>
    <definedName name="DataTransfer" localSheetId="1">#REF!</definedName>
    <definedName name="DataTransfer" localSheetId="8">#REF!</definedName>
    <definedName name="DataTransfer">#REF!</definedName>
    <definedName name="Day_y1">[13]PageNumber!$P$21</definedName>
    <definedName name="Day_y2">[13]PageNumber!$P$22</definedName>
    <definedName name="Day_y3">[13]PageNumber!$P$23</definedName>
    <definedName name="E" localSheetId="16">#REF!</definedName>
    <definedName name="E" localSheetId="1">#REF!</definedName>
    <definedName name="E" localSheetId="8">#REF!</definedName>
    <definedName name="E">#REF!</definedName>
    <definedName name="EB">'[19]Table1-Fuel-Sum'!$L$19</definedName>
    <definedName name="EC">'[20]Table3 EE'!$O$42</definedName>
    <definedName name="EcConversionEq" localSheetId="16">#REF!</definedName>
    <definedName name="EcConversionEq" localSheetId="1">#REF!</definedName>
    <definedName name="EcConversionEq" localSheetId="8">#REF!</definedName>
    <definedName name="EcConversionEq">#REF!</definedName>
    <definedName name="ECconvFactor">'[10]Data-General'!$Y$9</definedName>
    <definedName name="EcElectUnitCost">'[21]Data-General'!$Y$11</definedName>
    <definedName name="EcEnergyInf1999" localSheetId="16">#REF!</definedName>
    <definedName name="EcEnergyInf1999" localSheetId="1">#REF!</definedName>
    <definedName name="EcEnergyInf1999" localSheetId="8">#REF!</definedName>
    <definedName name="EcEnergyInf1999">#REF!</definedName>
    <definedName name="EcEnergyInf2000">'[21]Data-General'!$Y$15</definedName>
    <definedName name="ECinflationENERGY1999">'[10]Data-General'!$X$14</definedName>
    <definedName name="ECinflationENERGY2000">'[10]Data-General'!$X$15</definedName>
    <definedName name="EcInflationEq">'[21]Data-General'!$Y$13</definedName>
    <definedName name="EconElecCost">'[21]Data-General'!$Y$11</definedName>
    <definedName name="EconFacEq">'[21]Data-General'!$Y$9</definedName>
    <definedName name="eirr" localSheetId="16">#REF!</definedName>
    <definedName name="eirr" localSheetId="1">#REF!</definedName>
    <definedName name="eirr" localSheetId="8">#REF!</definedName>
    <definedName name="eirr">#REF!</definedName>
    <definedName name="elec_cost" localSheetId="16">#REF!</definedName>
    <definedName name="elec_cost" localSheetId="1">#REF!</definedName>
    <definedName name="elec_cost" localSheetId="8">#REF!</definedName>
    <definedName name="elec_cost">#REF!</definedName>
    <definedName name="elec_save" localSheetId="16">#REF!</definedName>
    <definedName name="elec_save" localSheetId="1">#REF!</definedName>
    <definedName name="elec_save" localSheetId="8">#REF!</definedName>
    <definedName name="elec_save">#REF!</definedName>
    <definedName name="ElecCost" localSheetId="16">#REF!</definedName>
    <definedName name="ElecCost" localSheetId="1">#REF!</definedName>
    <definedName name="ElecCost" localSheetId="8">#REF!</definedName>
    <definedName name="ElecCost">#REF!</definedName>
    <definedName name="electric_cost">'[16]Basic Data'!$G$10</definedName>
    <definedName name="electric_saving">'[16]Basic Data'!$E$24</definedName>
    <definedName name="ElectricApp">[22]ElectricApp!$B$9:$R$212</definedName>
    <definedName name="ElectUnitcost">[23]DATA!$C$3</definedName>
    <definedName name="ElecUnitCost" localSheetId="16">#REF!</definedName>
    <definedName name="ElecUnitCost" localSheetId="1">#REF!</definedName>
    <definedName name="ElecUnitCost" localSheetId="8">#REF!</definedName>
    <definedName name="ElecUnitCost">#REF!</definedName>
    <definedName name="equi" localSheetId="16">#REF!</definedName>
    <definedName name="equi" localSheetId="1">#REF!</definedName>
    <definedName name="equi" localSheetId="8">#REF!</definedName>
    <definedName name="equi">#REF!</definedName>
    <definedName name="ET">[9]!ET</definedName>
    <definedName name="Eค่าแรงงาน" localSheetId="16">#REF!</definedName>
    <definedName name="Eค่าแรงงาน" localSheetId="1">#REF!</definedName>
    <definedName name="Eค่าแรงงาน" localSheetId="8">#REF!</definedName>
    <definedName name="Eค่าแรงงาน">#REF!</definedName>
    <definedName name="Eค่าใช้จ่ายผันแปร" localSheetId="16">#REF!</definedName>
    <definedName name="Eค่าใช้จ่ายผันแปร" localSheetId="1">#REF!</definedName>
    <definedName name="Eค่าใช้จ่ายผันแปร" localSheetId="8">#REF!</definedName>
    <definedName name="Eค่าใช้จ่ายผันแปร">#REF!</definedName>
    <definedName name="Eค่าใช้จ่ายอื่นๆ" localSheetId="16">#REF!</definedName>
    <definedName name="Eค่าใช้จ่ายอื่นๆ" localSheetId="1">#REF!</definedName>
    <definedName name="Eค่าใช้จ่ายอื่นๆ" localSheetId="8">#REF!</definedName>
    <definedName name="Eค่าใช้จ่ายอื่นๆ">#REF!</definedName>
    <definedName name="Eค่าอุปกรณ์" localSheetId="16">#REF!</definedName>
    <definedName name="Eค่าอุปกรณ์" localSheetId="1">#REF!</definedName>
    <definedName name="Eค่าอุปกรณ์" localSheetId="8">#REF!</definedName>
    <definedName name="Eค่าอุปกรณ์">#REF!</definedName>
    <definedName name="F" localSheetId="16">#REF!</definedName>
    <definedName name="F" localSheetId="1">#REF!</definedName>
    <definedName name="F" localSheetId="8">#REF!</definedName>
    <definedName name="F">#REF!</definedName>
    <definedName name="F.T">[24]LightData!$I$3</definedName>
    <definedName name="factor_l">[25]ไฟ!$G$8</definedName>
    <definedName name="FactoryName">[26]บทสรุปผู้บริหาร!$A$1</definedName>
    <definedName name="FIRR">[9]!FIRR</definedName>
    <definedName name="FT">[13]PageNumber!$M$24</definedName>
    <definedName name="FUEL">[27]Data_Fuel!$A$23:$I$38</definedName>
    <definedName name="fuel_cost" localSheetId="16">#REF!</definedName>
    <definedName name="fuel_cost" localSheetId="1">#REF!</definedName>
    <definedName name="fuel_cost" localSheetId="8">#REF!</definedName>
    <definedName name="fuel_cost">#REF!</definedName>
    <definedName name="fuel_save" localSheetId="16">#REF!</definedName>
    <definedName name="fuel_save" localSheetId="1">#REF!</definedName>
    <definedName name="fuel_save" localSheetId="8">#REF!</definedName>
    <definedName name="fuel_save">#REF!</definedName>
    <definedName name="FW" localSheetId="16">#REF!</definedName>
    <definedName name="FW" localSheetId="1">#REF!</definedName>
    <definedName name="FW" localSheetId="8">#REF!</definedName>
    <definedName name="FW">#REF!</definedName>
    <definedName name="G" localSheetId="16">#REF!</definedName>
    <definedName name="G" localSheetId="1">#REF!</definedName>
    <definedName name="G" localSheetId="8">#REF!</definedName>
    <definedName name="G">#REF!</definedName>
    <definedName name="GO" localSheetId="16">#REF!</definedName>
    <definedName name="GO" localSheetId="1">#REF!</definedName>
    <definedName name="GO" localSheetId="8">#REF!</definedName>
    <definedName name="GO">#REF!</definedName>
    <definedName name="GoDATA">[9]!GoDATA</definedName>
    <definedName name="GoElectMeasure">[9]!GoElectMeasure</definedName>
    <definedName name="GoInstallation">[9]!GoInstallation</definedName>
    <definedName name="GoPerformance">[9]!GoPerformance</definedName>
    <definedName name="h" localSheetId="16">#REF!</definedName>
    <definedName name="h" localSheetId="1">#REF!</definedName>
    <definedName name="h" localSheetId="8">#REF!</definedName>
    <definedName name="h">#REF!</definedName>
    <definedName name="hb" localSheetId="16">#REF!</definedName>
    <definedName name="hb" localSheetId="1">#REF!</definedName>
    <definedName name="hb" localSheetId="8">#REF!</definedName>
    <definedName name="hb">#REF!</definedName>
    <definedName name="heatingfuel" localSheetId="16">#REF!</definedName>
    <definedName name="heatingfuel" localSheetId="1">#REF!</definedName>
    <definedName name="heatingfuel" localSheetId="8">#REF!</definedName>
    <definedName name="heatingfuel">#REF!</definedName>
    <definedName name="Hide">[9]!Hide</definedName>
    <definedName name="HighEER">[9]!HighEER</definedName>
    <definedName name="Hour_d1">[13]PageNumber!$Q$21</definedName>
    <definedName name="Hour_d2">[13]PageNumber!$Q$22</definedName>
    <definedName name="Hour_d3">[13]PageNumber!$Q$23</definedName>
    <definedName name="Hr_per_Yr" localSheetId="16">[28]IRR!#REF!</definedName>
    <definedName name="Hr_per_Yr" localSheetId="1">[28]IRR!#REF!</definedName>
    <definedName name="Hr_per_Yr" localSheetId="8">[28]IRR!#REF!</definedName>
    <definedName name="Hr_per_Yr">[28]IRR!#REF!</definedName>
    <definedName name="hrPERyr">[13]PageNumber!$C$13</definedName>
    <definedName name="hw" localSheetId="16">#REF!</definedName>
    <definedName name="hw" localSheetId="1">#REF!</definedName>
    <definedName name="hw" localSheetId="8">#REF!</definedName>
    <definedName name="hw">#REF!</definedName>
    <definedName name="if" localSheetId="16">#REF!</definedName>
    <definedName name="if" localSheetId="1">#REF!</definedName>
    <definedName name="if" localSheetId="8">#REF!</definedName>
    <definedName name="if">#REF!</definedName>
    <definedName name="inf_en1" localSheetId="16">#REF!</definedName>
    <definedName name="inf_en1" localSheetId="1">#REF!</definedName>
    <definedName name="inf_en1" localSheetId="8">#REF!</definedName>
    <definedName name="inf_en1">#REF!</definedName>
    <definedName name="inf_en2" localSheetId="16">#REF!</definedName>
    <definedName name="inf_en2" localSheetId="1">#REF!</definedName>
    <definedName name="inf_en2" localSheetId="8">#REF!</definedName>
    <definedName name="inf_en2">#REF!</definedName>
    <definedName name="inf_mat" localSheetId="16">#REF!</definedName>
    <definedName name="inf_mat" localSheetId="1">#REF!</definedName>
    <definedName name="inf_mat" localSheetId="8">#REF!</definedName>
    <definedName name="inf_mat">#REF!</definedName>
    <definedName name="InfEnergy1999">'[21]Data-General'!$Y$14</definedName>
    <definedName name="InfEnergy2000">'[21]Data-General'!$Y$15</definedName>
    <definedName name="inflat_1999">[25]ไฟ!$G$12</definedName>
    <definedName name="inflat_2000">[25]ไฟ!$G$13</definedName>
    <definedName name="inflat_for_energy_1999">'[16]Basic Data'!$G$13</definedName>
    <definedName name="inflat_for_energy2000">'[16]Basic Data'!$G$14</definedName>
    <definedName name="inflat_for_material">'[16]Basic Data'!$G$12</definedName>
    <definedName name="InfMaterial">'[21]Data-General'!$Y$13</definedName>
    <definedName name="instument" localSheetId="16">#REF!</definedName>
    <definedName name="instument" localSheetId="1">#REF!</definedName>
    <definedName name="instument" localSheetId="8">#REF!</definedName>
    <definedName name="instument">#REF!</definedName>
    <definedName name="inv">[1]Firr!$E$15</definedName>
    <definedName name="kW" localSheetId="16">#REF!</definedName>
    <definedName name="kW" localSheetId="1">#REF!</definedName>
    <definedName name="kW" localSheetId="8">#REF!</definedName>
    <definedName name="kW">#REF!</definedName>
    <definedName name="kwh" localSheetId="16">#REF!</definedName>
    <definedName name="kwh" localSheetId="1">#REF!</definedName>
    <definedName name="kwh" localSheetId="8">#REF!</definedName>
    <definedName name="kwh">#REF!</definedName>
    <definedName name="kWh_OffPeak1">[18]สรุปไฟฟ้า!$C$11</definedName>
    <definedName name="kWh_OffPeak2">[18]สรุปไฟฟ้า!$C$12</definedName>
    <definedName name="kWh_OnPeak">[18]สรุปไฟฟ้า!$C$10</definedName>
    <definedName name="kWh_P1" localSheetId="16">#REF!</definedName>
    <definedName name="kWh_P1" localSheetId="1">#REF!</definedName>
    <definedName name="kWh_P1" localSheetId="8">#REF!</definedName>
    <definedName name="kWh_P1">#REF!</definedName>
    <definedName name="kWh_P2" localSheetId="16">#REF!</definedName>
    <definedName name="kWh_P2" localSheetId="1">#REF!</definedName>
    <definedName name="kWh_P2" localSheetId="8">#REF!</definedName>
    <definedName name="kWh_P2">#REF!</definedName>
    <definedName name="kWh_P3" localSheetId="16">#REF!</definedName>
    <definedName name="kWh_P3" localSheetId="1">#REF!</definedName>
    <definedName name="kWh_P3" localSheetId="8">#REF!</definedName>
    <definedName name="kWh_P3">#REF!</definedName>
    <definedName name="kWhmin" localSheetId="16">#REF!</definedName>
    <definedName name="kWhmin" localSheetId="1">#REF!</definedName>
    <definedName name="kWhmin" localSheetId="8">#REF!</definedName>
    <definedName name="kWhmin">#REF!</definedName>
    <definedName name="kWhmin1" localSheetId="16">#REF!</definedName>
    <definedName name="kWhmin1" localSheetId="1">#REF!</definedName>
    <definedName name="kWhmin1" localSheetId="8">#REF!</definedName>
    <definedName name="kWhmin1">#REF!</definedName>
    <definedName name="kWhOFFPeak">[12]DATA!$BG$7</definedName>
    <definedName name="kWhONPeak">[12]DATA!$BE$7</definedName>
    <definedName name="kWhOp">[24]LightData!$D$5</definedName>
    <definedName name="kWhp">[24]LightData!$D$3</definedName>
    <definedName name="kWhPartailPeak">[12]DATA!$BF$7</definedName>
    <definedName name="kWhPP">[24]LightData!$D$4</definedName>
    <definedName name="kWp">[24]LightData!$C$3</definedName>
    <definedName name="kWPP">[29]LightData!$C$4</definedName>
    <definedName name="la_cost" localSheetId="16">#REF!</definedName>
    <definedName name="la_cost" localSheetId="1">#REF!</definedName>
    <definedName name="la_cost" localSheetId="8">#REF!</definedName>
    <definedName name="la_cost">#REF!</definedName>
    <definedName name="labour_cost">'[16]Basic Data'!$E$20</definedName>
    <definedName name="labour_l">[25]ไฟ!$E$25</definedName>
    <definedName name="LampChange">[9]!LampChange</definedName>
    <definedName name="lf" localSheetId="16">#REF!</definedName>
    <definedName name="lf" localSheetId="1">#REF!</definedName>
    <definedName name="lf" localSheetId="8">#REF!</definedName>
    <definedName name="lf">#REF!</definedName>
    <definedName name="LH" localSheetId="16">#REF!</definedName>
    <definedName name="LH" localSheetId="1">#REF!</definedName>
    <definedName name="LH" localSheetId="8">#REF!</definedName>
    <definedName name="LH">#REF!</definedName>
    <definedName name="LightData3" localSheetId="16">[23]LightDATAtran!#REF!</definedName>
    <definedName name="LightData3" localSheetId="1">[23]LightDATAtran!#REF!</definedName>
    <definedName name="LightData3" localSheetId="8">[23]LightDATAtran!#REF!</definedName>
    <definedName name="LightData3">[23]LightDATAtran!#REF!</definedName>
    <definedName name="ListApp">[22]ElectricApp!$B$9:$D$212</definedName>
    <definedName name="LperHchange">[9]!LperHchange</definedName>
    <definedName name="ls" localSheetId="16">#REF!</definedName>
    <definedName name="ls" localSheetId="1">#REF!</definedName>
    <definedName name="ls" localSheetId="8">#REF!</definedName>
    <definedName name="ls">#REF!</definedName>
    <definedName name="LUX" localSheetId="16">[24]LightData2!#REF!</definedName>
    <definedName name="LUX" localSheetId="1">[24]LightData2!#REF!</definedName>
    <definedName name="LUX" localSheetId="8">[24]LightData2!#REF!</definedName>
    <definedName name="LUX">[24]LightData2!#REF!</definedName>
    <definedName name="M" localSheetId="16">#REF!</definedName>
    <definedName name="M" localSheetId="1">#REF!</definedName>
    <definedName name="M" localSheetId="8">#REF!</definedName>
    <definedName name="M">#REF!</definedName>
    <definedName name="ma_cost" localSheetId="16">#REF!</definedName>
    <definedName name="ma_cost" localSheetId="1">#REF!</definedName>
    <definedName name="ma_cost" localSheetId="8">#REF!</definedName>
    <definedName name="ma_cost">#REF!</definedName>
    <definedName name="maintain_cost">'[16]Basic Data'!$E$22</definedName>
    <definedName name="maintain_l">[25]ไฟ!$E$27</definedName>
    <definedName name="Maintenance">[9]!Maintenance</definedName>
    <definedName name="MakeChange">[9]!MakeChange</definedName>
    <definedName name="MakeElect">[9]!MakeElect</definedName>
    <definedName name="MakeList">[9]!MakeList</definedName>
    <definedName name="MaxDemandCH" localSheetId="16">[28]IRR!#REF!</definedName>
    <definedName name="MaxDemandCH" localSheetId="1">[28]IRR!#REF!</definedName>
    <definedName name="MaxDemandCH" localSheetId="8">[28]IRR!#REF!</definedName>
    <definedName name="MaxDemandCH">[28]IRR!#REF!</definedName>
    <definedName name="mh" localSheetId="16">#REF!</definedName>
    <definedName name="mh" localSheetId="1">#REF!</definedName>
    <definedName name="mh" localSheetId="8">#REF!</definedName>
    <definedName name="mh">#REF!</definedName>
    <definedName name="MinPeak" localSheetId="16">#REF!</definedName>
    <definedName name="MinPeak" localSheetId="1">#REF!</definedName>
    <definedName name="MinPeak" localSheetId="8">#REF!</definedName>
    <definedName name="MinPeak">#REF!</definedName>
    <definedName name="MinPeak1" localSheetId="16">#REF!</definedName>
    <definedName name="MinPeak1" localSheetId="1">#REF!</definedName>
    <definedName name="MinPeak1" localSheetId="8">#REF!</definedName>
    <definedName name="MinPeak1">#REF!</definedName>
    <definedName name="MinPeak2" localSheetId="16">#REF!</definedName>
    <definedName name="MinPeak2" localSheetId="1">#REF!</definedName>
    <definedName name="MinPeak2" localSheetId="8">#REF!</definedName>
    <definedName name="MinPeak2">#REF!</definedName>
    <definedName name="MinPeakConpt" localSheetId="16">#REF!</definedName>
    <definedName name="MinPeakConpt" localSheetId="1">#REF!</definedName>
    <definedName name="MinPeakConpt" localSheetId="8">#REF!</definedName>
    <definedName name="MinPeakConpt">#REF!</definedName>
    <definedName name="MinPkConst" localSheetId="16">#REF!</definedName>
    <definedName name="MinPkConst" localSheetId="1">#REF!</definedName>
    <definedName name="MinPkConst" localSheetId="8">#REF!</definedName>
    <definedName name="MinPkConst">#REF!</definedName>
    <definedName name="Module1.xx">[9]!Module1.xx</definedName>
    <definedName name="n">[9]!n</definedName>
    <definedName name="n." localSheetId="16">#REF!</definedName>
    <definedName name="n." localSheetId="1">#REF!</definedName>
    <definedName name="n." localSheetId="8">#REF!</definedName>
    <definedName name="n.">#REF!</definedName>
    <definedName name="n.." localSheetId="16">#REF!</definedName>
    <definedName name="n.." localSheetId="1">#REF!</definedName>
    <definedName name="n.." localSheetId="8">#REF!</definedName>
    <definedName name="n..">#REF!</definedName>
    <definedName name="NewInatall">[9]!NewInatall</definedName>
    <definedName name="NoLampChange">[9]!NoLampChange</definedName>
    <definedName name="NoReflector">[9]!NoReflector</definedName>
    <definedName name="noy" localSheetId="16">'[30]4.2.2(2)ok'!#REF!</definedName>
    <definedName name="noy" localSheetId="1">'[30]4.2.2(2)ok'!#REF!</definedName>
    <definedName name="noy" localSheetId="8">'[30]4.2.2(2)ok'!#REF!</definedName>
    <definedName name="noy">'[30]4.2.2(2)ok'!#REF!</definedName>
    <definedName name="O" localSheetId="16">#REF!</definedName>
    <definedName name="O" localSheetId="1">#REF!</definedName>
    <definedName name="O" localSheetId="8">#REF!</definedName>
    <definedName name="O">#REF!</definedName>
    <definedName name="OFFPeak">[12]DATA!$BD$7</definedName>
    <definedName name="ONPeak">[12]DATA!$BB$7</definedName>
    <definedName name="op_cost" localSheetId="16">#REF!</definedName>
    <definedName name="op_cost" localSheetId="1">#REF!</definedName>
    <definedName name="op_cost" localSheetId="8">#REF!</definedName>
    <definedName name="op_cost">#REF!</definedName>
    <definedName name="operate_l">[25]ไฟ!$E$26</definedName>
    <definedName name="operating_cost">'[16]Basic Data'!$E$21</definedName>
    <definedName name="P" localSheetId="16">#REF!</definedName>
    <definedName name="P" localSheetId="1">#REF!</definedName>
    <definedName name="P" localSheetId="8">#REF!</definedName>
    <definedName name="P">#REF!</definedName>
    <definedName name="PacFILM2" localSheetId="16">[31]Film!#REF!</definedName>
    <definedName name="PacFILM2" localSheetId="1">[31]Film!#REF!</definedName>
    <definedName name="PacFILM2" localSheetId="8">[31]Film!#REF!</definedName>
    <definedName name="PacFILM2">[31]Film!#REF!</definedName>
    <definedName name="PacHiEER2" localSheetId="16">[31]HighEER!#REF!</definedName>
    <definedName name="PacHiEER2" localSheetId="1">[31]HighEER!#REF!</definedName>
    <definedName name="PacHiEER2" localSheetId="8">[31]HighEER!#REF!</definedName>
    <definedName name="PacHiEER2">[31]HighEER!#REF!</definedName>
    <definedName name="PacInsulation2" localSheetId="16">[31]RoofInsulation!#REF!</definedName>
    <definedName name="PacInsulation2" localSheetId="1">[31]RoofInsulation!#REF!</definedName>
    <definedName name="PacInsulation2" localSheetId="8">[31]RoofInsulation!#REF!</definedName>
    <definedName name="PacInsulation2">[31]RoofInsulation!#REF!</definedName>
    <definedName name="PartailPeak">[12]DATA!$BC$7</definedName>
    <definedName name="PercentStagLoss">[9]!PercentStagLoss</definedName>
    <definedName name="Performance" localSheetId="16">#REF!</definedName>
    <definedName name="Performance" localSheetId="1">#REF!</definedName>
    <definedName name="Performance" localSheetId="8">#REF!</definedName>
    <definedName name="Performance">#REF!</definedName>
    <definedName name="PLWLBallast2" localSheetId="16">[31]LWBallast!#REF!</definedName>
    <definedName name="PLWLBallast2" localSheetId="1">[31]LWBallast!#REF!</definedName>
    <definedName name="PLWLBallast2" localSheetId="8">[31]LWBallast!#REF!</definedName>
    <definedName name="PLWLBallast2">[31]LWBallast!#REF!</definedName>
    <definedName name="policy">'[16]Basic Data'!$B$4</definedName>
    <definedName name="Preflector2" localSheetId="16">[31]Reflector!#REF!</definedName>
    <definedName name="Preflector2" localSheetId="1">[31]Reflector!#REF!</definedName>
    <definedName name="Preflector2" localSheetId="8">[31]Reflector!#REF!</definedName>
    <definedName name="Preflector2">[31]Reflector!#REF!</definedName>
    <definedName name="_xlnm.Print_Area" localSheetId="14">'แผน-ปีปัจจุบัน'!$A$1:$F$17</definedName>
    <definedName name="_xlnm.Print_Area" localSheetId="15">'ผล-ปีปัจจุบัน'!$A$1:$G$19</definedName>
    <definedName name="PrintDailyLoad" localSheetId="16">#REF!</definedName>
    <definedName name="PrintDailyLoad" localSheetId="1">#REF!</definedName>
    <definedName name="PrintDailyLoad" localSheetId="8">#REF!</definedName>
    <definedName name="PrintDailyLoad">#REF!</definedName>
    <definedName name="PrintLoadCurve" localSheetId="16">#REF!</definedName>
    <definedName name="PrintLoadCurve" localSheetId="1">#REF!</definedName>
    <definedName name="PrintLoadCurve" localSheetId="8">#REF!</definedName>
    <definedName name="PrintLoadCurve">#REF!</definedName>
    <definedName name="QB" localSheetId="16">#REF!</definedName>
    <definedName name="QB" localSheetId="1">#REF!</definedName>
    <definedName name="QB" localSheetId="8">#REF!</definedName>
    <definedName name="QB">#REF!</definedName>
    <definedName name="QC" localSheetId="16">#REF!</definedName>
    <definedName name="QC" localSheetId="1">#REF!</definedName>
    <definedName name="QC" localSheetId="8">#REF!</definedName>
    <definedName name="QC">#REF!</definedName>
    <definedName name="QE" localSheetId="16">#REF!</definedName>
    <definedName name="QE" localSheetId="1">#REF!</definedName>
    <definedName name="QE" localSheetId="8">#REF!</definedName>
    <definedName name="QE">#REF!</definedName>
    <definedName name="QR" localSheetId="16">#REF!</definedName>
    <definedName name="QR" localSheetId="1">#REF!</definedName>
    <definedName name="QR" localSheetId="8">#REF!</definedName>
    <definedName name="QR">#REF!</definedName>
    <definedName name="QS" localSheetId="16">#REF!</definedName>
    <definedName name="QS" localSheetId="1">#REF!</definedName>
    <definedName name="QS" localSheetId="8">#REF!</definedName>
    <definedName name="QS">#REF!</definedName>
    <definedName name="QST" localSheetId="16">#REF!</definedName>
    <definedName name="QST" localSheetId="1">#REF!</definedName>
    <definedName name="QST" localSheetId="8">#REF!</definedName>
    <definedName name="QST">#REF!</definedName>
    <definedName name="QW" localSheetId="16">#REF!</definedName>
    <definedName name="QW" localSheetId="1">#REF!</definedName>
    <definedName name="QW" localSheetId="8">#REF!</definedName>
    <definedName name="QW">#REF!</definedName>
    <definedName name="ReflectorType">[9]!ReflectorType</definedName>
    <definedName name="s">'[19]Table1-EE'!$O$42</definedName>
    <definedName name="sav">[1]Firr!$E$19</definedName>
    <definedName name="Show">[9]!Show</definedName>
    <definedName name="t." localSheetId="16">#REF!</definedName>
    <definedName name="t." localSheetId="1">#REF!</definedName>
    <definedName name="t." localSheetId="8">#REF!</definedName>
    <definedName name="t.">#REF!</definedName>
    <definedName name="tax" localSheetId="16">'[15]3.5'!#REF!</definedName>
    <definedName name="tax" localSheetId="1">'[15]3.5'!#REF!</definedName>
    <definedName name="tax" localSheetId="8">'[15]3.5'!#REF!</definedName>
    <definedName name="tax">'[15]3.5'!#REF!</definedName>
    <definedName name="TB" localSheetId="16">#REF!</definedName>
    <definedName name="TB" localSheetId="1">#REF!</definedName>
    <definedName name="TB" localSheetId="8">#REF!</definedName>
    <definedName name="TB">#REF!</definedName>
    <definedName name="temp" localSheetId="16">#REF!</definedName>
    <definedName name="temp" localSheetId="1">#REF!</definedName>
    <definedName name="temp" localSheetId="8">#REF!</definedName>
    <definedName name="temp">#REF!</definedName>
    <definedName name="TF" localSheetId="16">#REF!</definedName>
    <definedName name="TF" localSheetId="1">#REF!</definedName>
    <definedName name="TF" localSheetId="8">#REF!</definedName>
    <definedName name="TF">#REF!</definedName>
    <definedName name="TG" localSheetId="16">#REF!</definedName>
    <definedName name="TG" localSheetId="1">#REF!</definedName>
    <definedName name="TG" localSheetId="8">#REF!</definedName>
    <definedName name="TG">#REF!</definedName>
    <definedName name="to_invest" localSheetId="16">#REF!</definedName>
    <definedName name="to_invest" localSheetId="1">#REF!</definedName>
    <definedName name="to_invest" localSheetId="8">#REF!</definedName>
    <definedName name="to_invest">#REF!</definedName>
    <definedName name="total_invest">'[16]Basic Data'!$E$16</definedName>
    <definedName name="TOU_kW">[13]PageNumber!$S$21</definedName>
    <definedName name="TOU_kWh1">[13]PageNumber!$R$21</definedName>
    <definedName name="TOU_kWh2">[13]PageNumber!$R$22</definedName>
    <definedName name="TOU_kWh3">[13]PageNumber!$R$23</definedName>
    <definedName name="TOUkWH_P1" localSheetId="16">#REF!</definedName>
    <definedName name="TOUkWH_P1" localSheetId="1">#REF!</definedName>
    <definedName name="TOUkWH_P1" localSheetId="8">#REF!</definedName>
    <definedName name="TOUkWH_P1">#REF!</definedName>
    <definedName name="TOUkWh_P2" localSheetId="16">#REF!</definedName>
    <definedName name="TOUkWh_P2" localSheetId="1">#REF!</definedName>
    <definedName name="TOUkWh_P2" localSheetId="8">#REF!</definedName>
    <definedName name="TOUkWh_P2">#REF!</definedName>
    <definedName name="TOUkWh_P3" localSheetId="16">#REF!</definedName>
    <definedName name="TOUkWh_P3" localSheetId="1">#REF!</definedName>
    <definedName name="TOUkWh_P3" localSheetId="8">#REF!</definedName>
    <definedName name="TOUkWh_P3">#REF!</definedName>
    <definedName name="TOUkWH_Peak1" localSheetId="16">#REF!</definedName>
    <definedName name="TOUkWH_Peak1" localSheetId="1">#REF!</definedName>
    <definedName name="TOUkWH_Peak1" localSheetId="8">#REF!</definedName>
    <definedName name="TOUkWH_Peak1">#REF!</definedName>
    <definedName name="TOUkWh_Peak2" localSheetId="16">#REF!</definedName>
    <definedName name="TOUkWh_Peak2" localSheetId="1">#REF!</definedName>
    <definedName name="TOUkWh_Peak2" localSheetId="8">#REF!</definedName>
    <definedName name="TOUkWh_Peak2">#REF!</definedName>
    <definedName name="TOUkWh_Peak3" localSheetId="16">#REF!</definedName>
    <definedName name="TOUkWh_Peak3" localSheetId="1">#REF!</definedName>
    <definedName name="TOUkWh_Peak3" localSheetId="8">#REF!</definedName>
    <definedName name="TOUkWh_Peak3">#REF!</definedName>
    <definedName name="TW" localSheetId="16">#REF!</definedName>
    <definedName name="TW" localSheetId="1">#REF!</definedName>
    <definedName name="TW" localSheetId="8">#REF!</definedName>
    <definedName name="TW">#REF!</definedName>
    <definedName name="unit">[25]ไฟ!$G$9</definedName>
    <definedName name="Unit_Cost" localSheetId="16">#REF!</definedName>
    <definedName name="Unit_Cost" localSheetId="1">#REF!</definedName>
    <definedName name="Unit_Cost" localSheetId="8">#REF!</definedName>
    <definedName name="Unit_Cost">#REF!</definedName>
    <definedName name="von" localSheetId="16">#REF!</definedName>
    <definedName name="von" localSheetId="1">#REF!</definedName>
    <definedName name="von" localSheetId="8">#REF!</definedName>
    <definedName name="von">#REF!</definedName>
    <definedName name="w" localSheetId="16">#REF!</definedName>
    <definedName name="w" localSheetId="1">#REF!</definedName>
    <definedName name="w" localSheetId="8">#REF!</definedName>
    <definedName name="w">#REF!</definedName>
    <definedName name="w." localSheetId="16">#REF!</definedName>
    <definedName name="w." localSheetId="1">#REF!</definedName>
    <definedName name="w." localSheetId="8">#REF!</definedName>
    <definedName name="w.">#REF!</definedName>
    <definedName name="WattChange">[9]!WattChange</definedName>
    <definedName name="Working_d_y">[18]สรุปไฟฟ้า!$B$13</definedName>
    <definedName name="Working_Hour">[18]สรุปไฟฟ้า!$B$12</definedName>
    <definedName name="wrn.sheet2." localSheetId="8" hidden="1">{#N/A,#N/A,FALSE,"Sheet2"}</definedName>
    <definedName name="wrn.sheet2." hidden="1">{#N/A,#N/A,FALSE,"Sheet2"}</definedName>
    <definedName name="xx">[9]!xx</definedName>
    <definedName name="เปลี่ยน" localSheetId="16">#REF!</definedName>
    <definedName name="เปลี่ยน" localSheetId="1">#REF!</definedName>
    <definedName name="เปลี่ยน" localSheetId="8">#REF!</definedName>
    <definedName name="เปลี่ยน">#REF!</definedName>
    <definedName name="เวลา" localSheetId="16">#REF!</definedName>
    <definedName name="เวลา" localSheetId="1">#REF!</definedName>
    <definedName name="เวลา" localSheetId="8">#REF!</definedName>
    <definedName name="เวลา">#REF!</definedName>
    <definedName name="ก." localSheetId="16">#REF!</definedName>
    <definedName name="ก." localSheetId="1">#REF!</definedName>
    <definedName name="ก." localSheetId="8">#REF!</definedName>
    <definedName name="ก.">#REF!</definedName>
    <definedName name="กก">[9]!กก</definedName>
    <definedName name="ข" localSheetId="16">#REF!</definedName>
    <definedName name="ข" localSheetId="1">#REF!</definedName>
    <definedName name="ข" localSheetId="8">#REF!</definedName>
    <definedName name="ข">#REF!</definedName>
    <definedName name="ข." localSheetId="16">'[32]5.3ข5เปลี่ยนTap'!#REF!</definedName>
    <definedName name="ข." localSheetId="1">'[32]5.3ข5เปลี่ยนTap'!#REF!</definedName>
    <definedName name="ข." localSheetId="8">'[32]5.3ข5เปลี่ยนTap'!#REF!</definedName>
    <definedName name="ข.">'[32]5.3ข5เปลี่ยนTap'!#REF!</definedName>
    <definedName name="ข.." localSheetId="16">#REF!</definedName>
    <definedName name="ข.." localSheetId="1">#REF!</definedName>
    <definedName name="ข.." localSheetId="8">#REF!</definedName>
    <definedName name="ข..">#REF!</definedName>
    <definedName name="ข1." localSheetId="16">'[33]เปลี่ยนTap Tr.'!#REF!</definedName>
    <definedName name="ข1." localSheetId="1">'[33]เปลี่ยนTap Tr.'!#REF!</definedName>
    <definedName name="ข1." localSheetId="8">'[33]เปลี่ยนTap Tr.'!#REF!</definedName>
    <definedName name="ข1.">'[33]เปลี่ยนTap Tr.'!#REF!</definedName>
    <definedName name="ค่าใช้จ่ายผันแปร" localSheetId="16">#REF!</definedName>
    <definedName name="ค่าใช้จ่ายผันแปร" localSheetId="1">#REF!</definedName>
    <definedName name="ค่าใช้จ่ายผันแปร" localSheetId="8">#REF!</definedName>
    <definedName name="ค่าใช้จ่ายผันแปร">#REF!</definedName>
    <definedName name="ค่าไฟ" localSheetId="16">#REF!</definedName>
    <definedName name="ค่าไฟ" localSheetId="1">#REF!</definedName>
    <definedName name="ค่าไฟ" localSheetId="8">#REF!</definedName>
    <definedName name="ค่าไฟ">#REF!</definedName>
    <definedName name="ค่าความร้อน" localSheetId="16">#REF!</definedName>
    <definedName name="ค่าความร้อน" localSheetId="1">#REF!</definedName>
    <definedName name="ค่าความร้อน" localSheetId="8">#REF!</definedName>
    <definedName name="ค่าความร้อน">#REF!</definedName>
    <definedName name="ง">[9]!ง</definedName>
    <definedName name="ชนิดเขื้อเพลิง" localSheetId="16">#REF!</definedName>
    <definedName name="ชนิดเขื้อเพลิง" localSheetId="1">#REF!</definedName>
    <definedName name="ชนิดเขื้อเพลิง" localSheetId="8">#REF!</definedName>
    <definedName name="ชนิดเขื้อเพลิง">#REF!</definedName>
    <definedName name="ชนิดเชื้อเพลิง" localSheetId="16">#REF!</definedName>
    <definedName name="ชนิดเชื้อเพลิง" localSheetId="1">#REF!</definedName>
    <definedName name="ชนิดเชื้อเพลิง" localSheetId="8">#REF!</definedName>
    <definedName name="ชนิดเชื้อเพลิง">#REF!</definedName>
    <definedName name="บาท_kW1">[13]PageNumber!$O$21</definedName>
    <definedName name="บาท_kW2">[13]PageNumber!$O$22</definedName>
    <definedName name="บาท_kW3">[13]PageNumber!$O$23</definedName>
    <definedName name="ปริมาณเชื้อเพลิง" localSheetId="16">#REF!</definedName>
    <definedName name="ปริมาณเชื้อเพลิง" localSheetId="1">#REF!</definedName>
    <definedName name="ปริมาณเชื้อเพลิง" localSheetId="8">#REF!</definedName>
    <definedName name="ปริมาณเชื้อเพลิง">#REF!</definedName>
    <definedName name="ปลดหลอด" localSheetId="8" hidden="1">{#N/A,#N/A,FALSE,"Sheet2"}</definedName>
    <definedName name="ปลดหลอด" hidden="1">{#N/A,#N/A,FALSE,"Sheet2"}</definedName>
    <definedName name="ฟ1" localSheetId="16">#REF!</definedName>
    <definedName name="ฟ1" localSheetId="1">#REF!</definedName>
    <definedName name="ฟ1" localSheetId="8">#REF!</definedName>
    <definedName name="ฟ1">#REF!</definedName>
    <definedName name="ฟำ">[9]!ฟำ</definedName>
    <definedName name="มาตรการ48" localSheetId="16">#REF!</definedName>
    <definedName name="มาตรการ48" localSheetId="1">#REF!</definedName>
    <definedName name="มาตรการ48" localSheetId="8">#REF!</definedName>
    <definedName name="มาตรการ48">#REF!</definedName>
    <definedName name="ร">[9]!ร</definedName>
    <definedName name="ราคา" localSheetId="16">#REF!</definedName>
    <definedName name="ราคา" localSheetId="1">#REF!</definedName>
    <definedName name="ราคา" localSheetId="8">#REF!</definedName>
    <definedName name="ราคา">#REF!</definedName>
    <definedName name="ส">[9]!ส</definedName>
  </definedNames>
  <calcPr calcId="152511"/>
</workbook>
</file>

<file path=xl/calcChain.xml><?xml version="1.0" encoding="utf-8"?>
<calcChain xmlns="http://schemas.openxmlformats.org/spreadsheetml/2006/main">
  <c r="E11" i="8" l="1"/>
  <c r="E13" i="8"/>
  <c r="E12" i="8"/>
  <c r="E10" i="8"/>
  <c r="E9" i="8"/>
  <c r="E8" i="8"/>
  <c r="D10" i="8"/>
  <c r="D11" i="8"/>
  <c r="D12" i="8"/>
  <c r="D13" i="8"/>
  <c r="C10" i="8"/>
  <c r="C11" i="8"/>
  <c r="C12" i="8"/>
  <c r="C13" i="8"/>
  <c r="B13" i="8"/>
  <c r="B12" i="8"/>
  <c r="B11" i="8"/>
  <c r="B10" i="8"/>
  <c r="B9" i="8"/>
  <c r="B8" i="8"/>
  <c r="B20" i="27" l="1"/>
  <c r="B19" i="27"/>
  <c r="B5" i="27"/>
  <c r="B17" i="27" s="1"/>
  <c r="B21" i="27" s="1"/>
  <c r="C17" i="19" s="1"/>
  <c r="L31" i="21"/>
  <c r="J31" i="21"/>
  <c r="E31" i="21" s="1"/>
  <c r="C16" i="19" s="1"/>
  <c r="G16" i="19" s="1"/>
  <c r="P3" i="21"/>
  <c r="P2" i="21"/>
  <c r="M31" i="21" s="1"/>
  <c r="P21" i="20"/>
  <c r="P20" i="20"/>
  <c r="P19" i="20"/>
  <c r="C22" i="19" s="1"/>
  <c r="G22" i="19" s="1"/>
  <c r="P18" i="20"/>
  <c r="C21" i="19" s="1"/>
  <c r="P17" i="20"/>
  <c r="P16" i="20"/>
  <c r="C19" i="19" s="1"/>
  <c r="P15" i="20"/>
  <c r="C18" i="19" s="1"/>
  <c r="P12" i="20"/>
  <c r="P11" i="20"/>
  <c r="P10" i="20"/>
  <c r="P9" i="20"/>
  <c r="P6" i="20"/>
  <c r="C9" i="19" s="1"/>
  <c r="P5" i="20"/>
  <c r="G24" i="19"/>
  <c r="C24" i="19"/>
  <c r="C23" i="19"/>
  <c r="G23" i="19" s="1"/>
  <c r="E21" i="19"/>
  <c r="E20" i="19"/>
  <c r="G20" i="19" s="1"/>
  <c r="C20" i="19"/>
  <c r="E19" i="19"/>
  <c r="E18" i="19"/>
  <c r="G17" i="19"/>
  <c r="G15" i="19"/>
  <c r="E14" i="19"/>
  <c r="C14" i="19"/>
  <c r="E13" i="19"/>
  <c r="C13" i="19"/>
  <c r="E12" i="19"/>
  <c r="G12" i="19" s="1"/>
  <c r="C12" i="19"/>
  <c r="E9" i="19"/>
  <c r="E8" i="19"/>
  <c r="C8" i="19"/>
  <c r="G24" i="23"/>
  <c r="D24" i="23"/>
  <c r="I23" i="23"/>
  <c r="G23" i="23"/>
  <c r="E23" i="23"/>
  <c r="D23" i="23"/>
  <c r="G22" i="23"/>
  <c r="S17" i="23"/>
  <c r="I24" i="23" s="1"/>
  <c r="R17" i="23"/>
  <c r="Q17" i="23"/>
  <c r="I22" i="23" s="1"/>
  <c r="P17" i="23"/>
  <c r="H24" i="23" s="1"/>
  <c r="O17" i="23"/>
  <c r="H23" i="23" s="1"/>
  <c r="N17" i="23"/>
  <c r="H22" i="23" s="1"/>
  <c r="M17" i="23"/>
  <c r="L17" i="23"/>
  <c r="K17" i="23"/>
  <c r="J17" i="23"/>
  <c r="F24" i="23" s="1"/>
  <c r="I17" i="23"/>
  <c r="F23" i="23" s="1"/>
  <c r="H17" i="23"/>
  <c r="F22" i="23" s="1"/>
  <c r="G17" i="23"/>
  <c r="E24" i="23" s="1"/>
  <c r="F17" i="23"/>
  <c r="E17" i="23"/>
  <c r="E22" i="23" s="1"/>
  <c r="D17" i="23"/>
  <c r="C17" i="23"/>
  <c r="B17" i="23"/>
  <c r="D22" i="23" s="1"/>
  <c r="G17" i="13"/>
  <c r="F17" i="13"/>
  <c r="E17" i="13"/>
  <c r="D17" i="13"/>
  <c r="C17" i="13"/>
  <c r="B17" i="13"/>
  <c r="D9" i="8" s="1"/>
  <c r="G16" i="13"/>
  <c r="F16" i="13"/>
  <c r="E16" i="13"/>
  <c r="D16" i="13"/>
  <c r="C16" i="13"/>
  <c r="B16" i="13"/>
  <c r="D8" i="8" s="1"/>
  <c r="G17" i="12"/>
  <c r="F17" i="12"/>
  <c r="E17" i="12"/>
  <c r="D17" i="12"/>
  <c r="C17" i="12"/>
  <c r="B17" i="12"/>
  <c r="C9" i="8" s="1"/>
  <c r="G16" i="12"/>
  <c r="F16" i="12"/>
  <c r="E16" i="12"/>
  <c r="D16" i="12"/>
  <c r="C16" i="12"/>
  <c r="B16" i="12"/>
  <c r="C8" i="8" s="1"/>
  <c r="C113" i="10"/>
  <c r="B113" i="10"/>
  <c r="C112" i="10"/>
  <c r="B112" i="10"/>
  <c r="H13" i="8" s="1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C94" i="10"/>
  <c r="B94" i="10"/>
  <c r="C93" i="10"/>
  <c r="B93" i="10"/>
  <c r="H12" i="8" s="1"/>
  <c r="D92" i="10"/>
  <c r="D91" i="10"/>
  <c r="D90" i="10"/>
  <c r="D89" i="10"/>
  <c r="D88" i="10"/>
  <c r="D87" i="10"/>
  <c r="D86" i="10"/>
  <c r="D85" i="10"/>
  <c r="D84" i="10"/>
  <c r="D83" i="10"/>
  <c r="D82" i="10"/>
  <c r="D81" i="10"/>
  <c r="C75" i="10"/>
  <c r="B75" i="10"/>
  <c r="C74" i="10"/>
  <c r="B74" i="10"/>
  <c r="H11" i="8" s="1"/>
  <c r="D73" i="10"/>
  <c r="D72" i="10"/>
  <c r="D71" i="10"/>
  <c r="D70" i="10"/>
  <c r="D69" i="10"/>
  <c r="D68" i="10"/>
  <c r="D67" i="10"/>
  <c r="D66" i="10"/>
  <c r="D65" i="10"/>
  <c r="D64" i="10"/>
  <c r="D63" i="10"/>
  <c r="D62" i="10"/>
  <c r="C56" i="10"/>
  <c r="B56" i="10"/>
  <c r="C55" i="10"/>
  <c r="B55" i="10"/>
  <c r="H10" i="8" s="1"/>
  <c r="D54" i="10"/>
  <c r="D53" i="10"/>
  <c r="D52" i="10"/>
  <c r="D51" i="10"/>
  <c r="D50" i="10"/>
  <c r="D49" i="10"/>
  <c r="D48" i="10"/>
  <c r="D47" i="10"/>
  <c r="D46" i="10"/>
  <c r="D45" i="10"/>
  <c r="D44" i="10"/>
  <c r="D43" i="10"/>
  <c r="C37" i="10"/>
  <c r="B37" i="10"/>
  <c r="C36" i="10"/>
  <c r="B36" i="10"/>
  <c r="H9" i="8" s="1"/>
  <c r="D35" i="10"/>
  <c r="D34" i="10"/>
  <c r="D33" i="10"/>
  <c r="D32" i="10"/>
  <c r="D31" i="10"/>
  <c r="D30" i="10"/>
  <c r="D29" i="10"/>
  <c r="D28" i="10"/>
  <c r="D27" i="10"/>
  <c r="D26" i="10"/>
  <c r="D25" i="10"/>
  <c r="D24" i="10"/>
  <c r="C18" i="10"/>
  <c r="B18" i="10"/>
  <c r="C17" i="10"/>
  <c r="B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F120" i="9"/>
  <c r="F13" i="8" s="1"/>
  <c r="G13" i="8" s="1"/>
  <c r="H119" i="9"/>
  <c r="E119" i="9"/>
  <c r="D119" i="9"/>
  <c r="C119" i="9"/>
  <c r="B119" i="9"/>
  <c r="H118" i="9"/>
  <c r="E118" i="9"/>
  <c r="D118" i="9"/>
  <c r="C118" i="9"/>
  <c r="B118" i="9"/>
  <c r="H117" i="9"/>
  <c r="E117" i="9"/>
  <c r="D117" i="9"/>
  <c r="C117" i="9"/>
  <c r="B117" i="9"/>
  <c r="H116" i="9"/>
  <c r="E116" i="9"/>
  <c r="D116" i="9"/>
  <c r="C116" i="9"/>
  <c r="B116" i="9"/>
  <c r="H115" i="9"/>
  <c r="E115" i="9"/>
  <c r="D115" i="9"/>
  <c r="C115" i="9"/>
  <c r="B115" i="9"/>
  <c r="H114" i="9"/>
  <c r="E114" i="9"/>
  <c r="D114" i="9"/>
  <c r="C114" i="9"/>
  <c r="B114" i="9"/>
  <c r="H113" i="9"/>
  <c r="E113" i="9"/>
  <c r="D113" i="9"/>
  <c r="C113" i="9"/>
  <c r="G113" i="9" s="1"/>
  <c r="B113" i="9"/>
  <c r="H112" i="9"/>
  <c r="E112" i="9"/>
  <c r="D112" i="9"/>
  <c r="C112" i="9"/>
  <c r="B112" i="9"/>
  <c r="H111" i="9"/>
  <c r="E111" i="9"/>
  <c r="D111" i="9"/>
  <c r="C111" i="9"/>
  <c r="B111" i="9"/>
  <c r="H110" i="9"/>
  <c r="E110" i="9"/>
  <c r="D110" i="9"/>
  <c r="C110" i="9"/>
  <c r="B110" i="9"/>
  <c r="H109" i="9"/>
  <c r="E109" i="9"/>
  <c r="D109" i="9"/>
  <c r="C109" i="9"/>
  <c r="B109" i="9"/>
  <c r="H108" i="9"/>
  <c r="E108" i="9"/>
  <c r="D108" i="9"/>
  <c r="C108" i="9"/>
  <c r="B108" i="9"/>
  <c r="F100" i="9"/>
  <c r="F12" i="8" s="1"/>
  <c r="G12" i="8" s="1"/>
  <c r="H99" i="9"/>
  <c r="E99" i="9"/>
  <c r="D99" i="9"/>
  <c r="C99" i="9"/>
  <c r="B99" i="9"/>
  <c r="H98" i="9"/>
  <c r="E98" i="9"/>
  <c r="D98" i="9"/>
  <c r="C98" i="9"/>
  <c r="B98" i="9"/>
  <c r="H97" i="9"/>
  <c r="E97" i="9"/>
  <c r="D97" i="9"/>
  <c r="C97" i="9"/>
  <c r="B97" i="9"/>
  <c r="H96" i="9"/>
  <c r="E96" i="9"/>
  <c r="D96" i="9"/>
  <c r="C96" i="9"/>
  <c r="B96" i="9"/>
  <c r="H95" i="9"/>
  <c r="E95" i="9"/>
  <c r="D95" i="9"/>
  <c r="C95" i="9"/>
  <c r="B95" i="9"/>
  <c r="H94" i="9"/>
  <c r="E94" i="9"/>
  <c r="D94" i="9"/>
  <c r="C94" i="9"/>
  <c r="B94" i="9"/>
  <c r="H93" i="9"/>
  <c r="E93" i="9"/>
  <c r="D93" i="9"/>
  <c r="C93" i="9"/>
  <c r="B93" i="9"/>
  <c r="H92" i="9"/>
  <c r="E92" i="9"/>
  <c r="D92" i="9"/>
  <c r="C92" i="9"/>
  <c r="B92" i="9"/>
  <c r="H91" i="9"/>
  <c r="E91" i="9"/>
  <c r="D91" i="9"/>
  <c r="C91" i="9"/>
  <c r="B91" i="9"/>
  <c r="H90" i="9"/>
  <c r="E90" i="9"/>
  <c r="D90" i="9"/>
  <c r="C90" i="9"/>
  <c r="B90" i="9"/>
  <c r="H89" i="9"/>
  <c r="E89" i="9"/>
  <c r="D89" i="9"/>
  <c r="C89" i="9"/>
  <c r="B89" i="9"/>
  <c r="H88" i="9"/>
  <c r="E88" i="9"/>
  <c r="D88" i="9"/>
  <c r="C88" i="9"/>
  <c r="B88" i="9"/>
  <c r="F80" i="9"/>
  <c r="F11" i="8" s="1"/>
  <c r="G11" i="8" s="1"/>
  <c r="H79" i="9"/>
  <c r="E79" i="9"/>
  <c r="D79" i="9"/>
  <c r="C79" i="9"/>
  <c r="B79" i="9"/>
  <c r="H78" i="9"/>
  <c r="E78" i="9"/>
  <c r="D78" i="9"/>
  <c r="C78" i="9"/>
  <c r="B78" i="9"/>
  <c r="H77" i="9"/>
  <c r="E77" i="9"/>
  <c r="D77" i="9"/>
  <c r="C77" i="9"/>
  <c r="B77" i="9"/>
  <c r="H76" i="9"/>
  <c r="E76" i="9"/>
  <c r="D76" i="9"/>
  <c r="C76" i="9"/>
  <c r="B76" i="9"/>
  <c r="H75" i="9"/>
  <c r="E75" i="9"/>
  <c r="D75" i="9"/>
  <c r="C75" i="9"/>
  <c r="B75" i="9"/>
  <c r="H74" i="9"/>
  <c r="E74" i="9"/>
  <c r="D74" i="9"/>
  <c r="C74" i="9"/>
  <c r="B74" i="9"/>
  <c r="H73" i="9"/>
  <c r="E73" i="9"/>
  <c r="D73" i="9"/>
  <c r="C73" i="9"/>
  <c r="B73" i="9"/>
  <c r="H72" i="9"/>
  <c r="E72" i="9"/>
  <c r="D72" i="9"/>
  <c r="C72" i="9"/>
  <c r="B72" i="9"/>
  <c r="H71" i="9"/>
  <c r="E71" i="9"/>
  <c r="D71" i="9"/>
  <c r="C71" i="9"/>
  <c r="B71" i="9"/>
  <c r="H70" i="9"/>
  <c r="E70" i="9"/>
  <c r="D70" i="9"/>
  <c r="C70" i="9"/>
  <c r="B70" i="9"/>
  <c r="H69" i="9"/>
  <c r="E69" i="9"/>
  <c r="D69" i="9"/>
  <c r="C69" i="9"/>
  <c r="B69" i="9"/>
  <c r="H68" i="9"/>
  <c r="E68" i="9"/>
  <c r="D68" i="9"/>
  <c r="C68" i="9"/>
  <c r="B68" i="9"/>
  <c r="F60" i="9"/>
  <c r="F10" i="8" s="1"/>
  <c r="G10" i="8" s="1"/>
  <c r="H59" i="9"/>
  <c r="E59" i="9"/>
  <c r="D59" i="9"/>
  <c r="C59" i="9"/>
  <c r="B59" i="9"/>
  <c r="H58" i="9"/>
  <c r="E58" i="9"/>
  <c r="D58" i="9"/>
  <c r="C58" i="9"/>
  <c r="B58" i="9"/>
  <c r="H57" i="9"/>
  <c r="E57" i="9"/>
  <c r="D57" i="9"/>
  <c r="C57" i="9"/>
  <c r="B57" i="9"/>
  <c r="H56" i="9"/>
  <c r="E56" i="9"/>
  <c r="D56" i="9"/>
  <c r="C56" i="9"/>
  <c r="B56" i="9"/>
  <c r="H55" i="9"/>
  <c r="E55" i="9"/>
  <c r="D55" i="9"/>
  <c r="C55" i="9"/>
  <c r="B55" i="9"/>
  <c r="H54" i="9"/>
  <c r="E54" i="9"/>
  <c r="D54" i="9"/>
  <c r="C54" i="9"/>
  <c r="B54" i="9"/>
  <c r="H53" i="9"/>
  <c r="E53" i="9"/>
  <c r="D53" i="9"/>
  <c r="C53" i="9"/>
  <c r="B53" i="9"/>
  <c r="H52" i="9"/>
  <c r="E52" i="9"/>
  <c r="D52" i="9"/>
  <c r="C52" i="9"/>
  <c r="B52" i="9"/>
  <c r="H51" i="9"/>
  <c r="E51" i="9"/>
  <c r="D51" i="9"/>
  <c r="C51" i="9"/>
  <c r="B51" i="9"/>
  <c r="H50" i="9"/>
  <c r="E50" i="9"/>
  <c r="D50" i="9"/>
  <c r="C50" i="9"/>
  <c r="B50" i="9"/>
  <c r="H49" i="9"/>
  <c r="E49" i="9"/>
  <c r="D49" i="9"/>
  <c r="C49" i="9"/>
  <c r="B49" i="9"/>
  <c r="H48" i="9"/>
  <c r="E48" i="9"/>
  <c r="D48" i="9"/>
  <c r="C48" i="9"/>
  <c r="B48" i="9"/>
  <c r="F40" i="9"/>
  <c r="F9" i="8" s="1"/>
  <c r="H39" i="9"/>
  <c r="E39" i="9"/>
  <c r="D39" i="9"/>
  <c r="C39" i="9"/>
  <c r="B39" i="9"/>
  <c r="H38" i="9"/>
  <c r="E38" i="9"/>
  <c r="D38" i="9"/>
  <c r="C38" i="9"/>
  <c r="B38" i="9"/>
  <c r="H37" i="9"/>
  <c r="E37" i="9"/>
  <c r="D37" i="9"/>
  <c r="C37" i="9"/>
  <c r="B37" i="9"/>
  <c r="H36" i="9"/>
  <c r="E36" i="9"/>
  <c r="D36" i="9"/>
  <c r="C36" i="9"/>
  <c r="B36" i="9"/>
  <c r="H35" i="9"/>
  <c r="E35" i="9"/>
  <c r="D35" i="9"/>
  <c r="C35" i="9"/>
  <c r="B35" i="9"/>
  <c r="H34" i="9"/>
  <c r="E34" i="9"/>
  <c r="D34" i="9"/>
  <c r="C34" i="9"/>
  <c r="B34" i="9"/>
  <c r="H33" i="9"/>
  <c r="E33" i="9"/>
  <c r="D33" i="9"/>
  <c r="C33" i="9"/>
  <c r="B33" i="9"/>
  <c r="H32" i="9"/>
  <c r="E32" i="9"/>
  <c r="D32" i="9"/>
  <c r="C32" i="9"/>
  <c r="B32" i="9"/>
  <c r="H31" i="9"/>
  <c r="E31" i="9"/>
  <c r="D31" i="9"/>
  <c r="C31" i="9"/>
  <c r="B31" i="9"/>
  <c r="H30" i="9"/>
  <c r="E30" i="9"/>
  <c r="D30" i="9"/>
  <c r="C30" i="9"/>
  <c r="B30" i="9"/>
  <c r="H29" i="9"/>
  <c r="E29" i="9"/>
  <c r="D29" i="9"/>
  <c r="C29" i="9"/>
  <c r="B29" i="9"/>
  <c r="H28" i="9"/>
  <c r="E28" i="9"/>
  <c r="D28" i="9"/>
  <c r="C28" i="9"/>
  <c r="B28" i="9"/>
  <c r="F20" i="9"/>
  <c r="F8" i="8" s="1"/>
  <c r="H19" i="9"/>
  <c r="E19" i="9"/>
  <c r="D19" i="9"/>
  <c r="C19" i="9"/>
  <c r="B19" i="9"/>
  <c r="H18" i="9"/>
  <c r="E18" i="9"/>
  <c r="D18" i="9"/>
  <c r="C18" i="9"/>
  <c r="B18" i="9"/>
  <c r="H17" i="9"/>
  <c r="E17" i="9"/>
  <c r="D17" i="9"/>
  <c r="C17" i="9"/>
  <c r="B17" i="9"/>
  <c r="H16" i="9"/>
  <c r="E16" i="9"/>
  <c r="D16" i="9"/>
  <c r="C16" i="9"/>
  <c r="B16" i="9"/>
  <c r="H15" i="9"/>
  <c r="E15" i="9"/>
  <c r="D15" i="9"/>
  <c r="C15" i="9"/>
  <c r="B15" i="9"/>
  <c r="H14" i="9"/>
  <c r="E14" i="9"/>
  <c r="D14" i="9"/>
  <c r="C14" i="9"/>
  <c r="B14" i="9"/>
  <c r="H13" i="9"/>
  <c r="E13" i="9"/>
  <c r="D13" i="9"/>
  <c r="C13" i="9"/>
  <c r="B13" i="9"/>
  <c r="H12" i="9"/>
  <c r="E12" i="9"/>
  <c r="D12" i="9"/>
  <c r="C12" i="9"/>
  <c r="B12" i="9"/>
  <c r="H11" i="9"/>
  <c r="E11" i="9"/>
  <c r="D11" i="9"/>
  <c r="C11" i="9"/>
  <c r="B11" i="9"/>
  <c r="H10" i="9"/>
  <c r="E10" i="9"/>
  <c r="D10" i="9"/>
  <c r="C10" i="9"/>
  <c r="B10" i="9"/>
  <c r="H9" i="9"/>
  <c r="E9" i="9"/>
  <c r="D9" i="9"/>
  <c r="C9" i="9"/>
  <c r="B9" i="9"/>
  <c r="H8" i="9"/>
  <c r="E8" i="9"/>
  <c r="D8" i="9"/>
  <c r="C8" i="9"/>
  <c r="B8" i="9"/>
  <c r="G13" i="19" l="1"/>
  <c r="G32" i="9"/>
  <c r="C80" i="9"/>
  <c r="B20" i="9"/>
  <c r="B100" i="9"/>
  <c r="E40" i="9"/>
  <c r="G36" i="9"/>
  <c r="I36" i="9" s="1"/>
  <c r="G31" i="9"/>
  <c r="I31" i="9" s="1"/>
  <c r="D74" i="10"/>
  <c r="G21" i="19"/>
  <c r="B30" i="19" s="1"/>
  <c r="B31" i="19"/>
  <c r="G9" i="19"/>
  <c r="G38" i="9"/>
  <c r="I38" i="9" s="1"/>
  <c r="C60" i="9"/>
  <c r="G56" i="9"/>
  <c r="I56" i="9" s="1"/>
  <c r="I11" i="8"/>
  <c r="E17" i="8" s="1"/>
  <c r="G89" i="9"/>
  <c r="I89" i="9" s="1"/>
  <c r="C100" i="9"/>
  <c r="G95" i="9"/>
  <c r="I95" i="9" s="1"/>
  <c r="G13" i="9"/>
  <c r="I13" i="9" s="1"/>
  <c r="G19" i="9"/>
  <c r="I19" i="9" s="1"/>
  <c r="B40" i="9"/>
  <c r="B120" i="9"/>
  <c r="G14" i="19"/>
  <c r="C40" i="9"/>
  <c r="H60" i="9"/>
  <c r="B60" i="9"/>
  <c r="E80" i="9"/>
  <c r="H80" i="9"/>
  <c r="G71" i="9"/>
  <c r="I71" i="9" s="1"/>
  <c r="G73" i="9"/>
  <c r="I73" i="9" s="1"/>
  <c r="D17" i="10"/>
  <c r="H8" i="8"/>
  <c r="G18" i="19"/>
  <c r="G8" i="8"/>
  <c r="E20" i="9"/>
  <c r="H100" i="9"/>
  <c r="G93" i="9"/>
  <c r="I93" i="9" s="1"/>
  <c r="E120" i="9"/>
  <c r="G111" i="9"/>
  <c r="I111" i="9" s="1"/>
  <c r="G119" i="9"/>
  <c r="I119" i="9" s="1"/>
  <c r="G8" i="19"/>
  <c r="G19" i="19"/>
  <c r="G116" i="9"/>
  <c r="I116" i="9" s="1"/>
  <c r="C120" i="9"/>
  <c r="D112" i="10"/>
  <c r="H120" i="9"/>
  <c r="G9" i="8"/>
  <c r="I9" i="8" s="1"/>
  <c r="C17" i="8" s="1"/>
  <c r="I113" i="9"/>
  <c r="I13" i="8"/>
  <c r="G17" i="8" s="1"/>
  <c r="D93" i="10"/>
  <c r="I12" i="8"/>
  <c r="F17" i="8" s="1"/>
  <c r="D55" i="10"/>
  <c r="I10" i="8"/>
  <c r="D17" i="8" s="1"/>
  <c r="G57" i="9"/>
  <c r="I57" i="9" s="1"/>
  <c r="G79" i="9"/>
  <c r="I79" i="9" s="1"/>
  <c r="G97" i="9"/>
  <c r="I97" i="9" s="1"/>
  <c r="G17" i="9"/>
  <c r="I17" i="9" s="1"/>
  <c r="G15" i="9"/>
  <c r="I15" i="9" s="1"/>
  <c r="D100" i="9"/>
  <c r="G96" i="9"/>
  <c r="I96" i="9" s="1"/>
  <c r="G55" i="9"/>
  <c r="I55" i="9" s="1"/>
  <c r="D120" i="9"/>
  <c r="G16" i="9"/>
  <c r="I16" i="9" s="1"/>
  <c r="D40" i="9"/>
  <c r="G51" i="9"/>
  <c r="I51" i="9" s="1"/>
  <c r="D80" i="9"/>
  <c r="G112" i="9"/>
  <c r="I112" i="9" s="1"/>
  <c r="D20" i="9"/>
  <c r="G20" i="9" s="1"/>
  <c r="D60" i="9"/>
  <c r="G12" i="9"/>
  <c r="I12" i="9" s="1"/>
  <c r="G70" i="9"/>
  <c r="I70" i="9" s="1"/>
  <c r="G109" i="9"/>
  <c r="I109" i="9" s="1"/>
  <c r="G53" i="9"/>
  <c r="I53" i="9" s="1"/>
  <c r="G29" i="9"/>
  <c r="I29" i="9" s="1"/>
  <c r="G34" i="9"/>
  <c r="G35" i="9"/>
  <c r="I35" i="9" s="1"/>
  <c r="G49" i="9"/>
  <c r="I49" i="9" s="1"/>
  <c r="G76" i="9"/>
  <c r="I76" i="9" s="1"/>
  <c r="G91" i="9"/>
  <c r="I91" i="9" s="1"/>
  <c r="G114" i="9"/>
  <c r="I114" i="9" s="1"/>
  <c r="I32" i="9"/>
  <c r="G68" i="9"/>
  <c r="I68" i="9" s="1"/>
  <c r="G118" i="9"/>
  <c r="I118" i="9" s="1"/>
  <c r="G117" i="9"/>
  <c r="I117" i="9" s="1"/>
  <c r="G110" i="9"/>
  <c r="I110" i="9" s="1"/>
  <c r="G115" i="9"/>
  <c r="I115" i="9" s="1"/>
  <c r="G98" i="9"/>
  <c r="I98" i="9" s="1"/>
  <c r="G92" i="9"/>
  <c r="I92" i="9" s="1"/>
  <c r="G88" i="9"/>
  <c r="I88" i="9" s="1"/>
  <c r="G94" i="9"/>
  <c r="I94" i="9" s="1"/>
  <c r="G90" i="9"/>
  <c r="I90" i="9" s="1"/>
  <c r="G99" i="9"/>
  <c r="I99" i="9" s="1"/>
  <c r="G69" i="9"/>
  <c r="I69" i="9" s="1"/>
  <c r="G72" i="9"/>
  <c r="I72" i="9" s="1"/>
  <c r="G78" i="9"/>
  <c r="I78" i="9" s="1"/>
  <c r="B80" i="9"/>
  <c r="G75" i="9"/>
  <c r="I75" i="9" s="1"/>
  <c r="G77" i="9"/>
  <c r="I77" i="9" s="1"/>
  <c r="G74" i="9"/>
  <c r="I74" i="9" s="1"/>
  <c r="G50" i="9"/>
  <c r="I50" i="9" s="1"/>
  <c r="G59" i="9"/>
  <c r="I59" i="9" s="1"/>
  <c r="G52" i="9"/>
  <c r="I52" i="9" s="1"/>
  <c r="G58" i="9"/>
  <c r="I58" i="9" s="1"/>
  <c r="G48" i="9"/>
  <c r="I48" i="9" s="1"/>
  <c r="G54" i="9"/>
  <c r="I54" i="9" s="1"/>
  <c r="G28" i="9"/>
  <c r="I28" i="9" s="1"/>
  <c r="G30" i="9"/>
  <c r="I30" i="9" s="1"/>
  <c r="G33" i="9"/>
  <c r="I33" i="9" s="1"/>
  <c r="G37" i="9"/>
  <c r="I37" i="9" s="1"/>
  <c r="I34" i="9"/>
  <c r="G39" i="9"/>
  <c r="I39" i="9" s="1"/>
  <c r="E60" i="9"/>
  <c r="E100" i="9"/>
  <c r="G108" i="9"/>
  <c r="I108" i="9" s="1"/>
  <c r="H40" i="9"/>
  <c r="D36" i="10"/>
  <c r="G11" i="9"/>
  <c r="I11" i="9" s="1"/>
  <c r="G10" i="9"/>
  <c r="I10" i="9" s="1"/>
  <c r="C20" i="9"/>
  <c r="G9" i="9"/>
  <c r="I9" i="9" s="1"/>
  <c r="G8" i="9"/>
  <c r="I8" i="9" s="1"/>
  <c r="G18" i="9"/>
  <c r="I18" i="9" s="1"/>
  <c r="G14" i="9"/>
  <c r="I14" i="9" s="1"/>
  <c r="H20" i="9"/>
  <c r="B29" i="19" l="1"/>
  <c r="B32" i="19" s="1"/>
  <c r="G80" i="9"/>
  <c r="G40" i="9"/>
  <c r="I40" i="9" s="1"/>
  <c r="G120" i="9"/>
  <c r="I120" i="9" s="1"/>
  <c r="I80" i="9"/>
  <c r="G25" i="19"/>
  <c r="I8" i="8"/>
  <c r="B17" i="8" s="1"/>
  <c r="G60" i="9"/>
  <c r="I60" i="9" s="1"/>
  <c r="G100" i="9"/>
  <c r="I100" i="9" s="1"/>
  <c r="I20" i="9"/>
  <c r="C32" i="19" l="1"/>
  <c r="C31" i="19"/>
  <c r="C30" i="19"/>
  <c r="C29" i="19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<sst xmlns="http://schemas.openxmlformats.org/spreadsheetml/2006/main" count="1009" uniqueCount="379">
  <si>
    <t>ขอบเขตการดำเนินงาน</t>
  </si>
  <si>
    <t>ปริมาณ</t>
  </si>
  <si>
    <t>หน่วยการเก็บข้อมูล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</si>
  <si>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</si>
  <si>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</si>
  <si>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</si>
  <si>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</si>
  <si>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</si>
  <si>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</si>
  <si>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</si>
  <si>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</si>
  <si>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</si>
  <si>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การใช้น้ำประปา</t>
  </si>
  <si>
    <t>m3</t>
  </si>
  <si>
    <t>CF</t>
  </si>
  <si>
    <t>kgCO2e</t>
  </si>
  <si>
    <t>kg CO2e/ลิตร</t>
  </si>
  <si>
    <t>kg CO2e/kWh</t>
  </si>
  <si>
    <t>kg CO2e/kg</t>
  </si>
  <si>
    <t>kg CO2e/m3</t>
  </si>
  <si>
    <t>รายการ</t>
  </si>
  <si>
    <t>12 เดือน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</si>
  <si>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</si>
  <si>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</si>
  <si>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</si>
  <si>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</si>
  <si>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</si>
  <si>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</si>
  <si>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</si>
  <si>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</si>
  <si>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</si>
  <si>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</si>
  <si>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</si>
  <si>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</si>
  <si>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ปริมาณไฟฟ้า</t>
  </si>
  <si>
    <t>น้ำปะปา</t>
  </si>
  <si>
    <t>ประเภท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</si>
  <si>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</si>
  <si>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</si>
  <si>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</si>
  <si>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</si>
  <si>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</si>
  <si>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</si>
  <si>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</si>
  <si>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</si>
  <si>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</si>
  <si>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</si>
  <si>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</si>
  <si>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</si>
  <si>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</si>
  <si>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</si>
  <si>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</si>
  <si>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</si>
  <si>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>kg CO2e/kgCH2FCF3</t>
  </si>
  <si>
    <t xml:space="preserve">Ui </t>
  </si>
  <si>
    <t>Tij</t>
  </si>
  <si>
    <t xml:space="preserve"> tow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</si>
  <si>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</si>
  <si>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</si>
  <si>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</si>
  <si>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</si>
  <si>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BOD</t>
  </si>
  <si>
    <t>จำนวนพนักงานเฉลี่ย</t>
  </si>
  <si>
    <t xml:space="preserve">EF   =  0.6 kg CH4 / kg BOD  x  0.5  
      =  0.3 kg CH4 / kg BOD </t>
  </si>
  <si>
    <t>หมายหตุ</t>
  </si>
  <si>
    <t>กรอกข้อมูลใน Sheet CH4จากระบบ septic tank</t>
  </si>
  <si>
    <t xml:space="preserve">สมมุติฐานถังบำบัดน้ำเสียจากห้องน้ำแบบไม่เติมอากาศ  </t>
  </si>
  <si>
    <t>ปริมาณน้ำใช้ในรอบปี</t>
  </si>
  <si>
    <t>ลบ.ม</t>
  </si>
  <si>
    <t>ปริมาณน้ำเสียคิดเป็น 80%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</si>
  <si>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</si>
  <si>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สมการการคำนวณ</t>
  </si>
  <si>
    <t>Wi</t>
  </si>
  <si>
    <t>ปริมาณน้ำเสีย (ลบ.ม.)</t>
  </si>
  <si>
    <t>COD</t>
  </si>
  <si>
    <t>S</t>
  </si>
  <si>
    <t>สารอินทรีย์ที่ถูกกำจัดในรูปของสลัดจ์ (กิโลกรัม COD)</t>
  </si>
  <si>
    <t>ปริมาณมีเทนจากระบบ แบบไม่เติมอากาศ</t>
  </si>
  <si>
    <t>ปริมาณน้ำเสียเฉลี่ย (ลบ.ม)</t>
  </si>
  <si>
    <t>ปริมาณ COD หลังบำบัด***น้ำเสียจากระบบบำบัดเป็นค่า COD ของบ่อ(มก./ลิตร)</t>
  </si>
  <si>
    <t>kgCODin/L</t>
  </si>
  <si>
    <t>kgCODin/m3</t>
  </si>
  <si>
    <t>CH4 (kgCH4)</t>
  </si>
  <si>
    <t>ปีคำนวณ</t>
  </si>
  <si>
    <t>กรอกข้อมูลใน Sheet CH4 จากบ่อบำบัดน้ำเสีย</t>
  </si>
  <si>
    <t>(5/25) × [(Wi × CODin)-S]</t>
  </si>
  <si>
    <t>ความต้องการออกซิเจนทางเคมีของน้ำเสียขาเข้า (กิโลกรัม COD ต่อ ลบ.ม.)</t>
  </si>
  <si>
    <t>kgH4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</si>
  <si>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</si>
  <si>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</si>
  <si>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</si>
  <si>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</si>
  <si>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kgCO2</t>
  </si>
  <si>
    <t>kg CO2e/kgCO2</t>
  </si>
  <si>
    <t>น้ำมัน Gasohol 91, E20, E85</t>
  </si>
  <si>
    <t>%</t>
  </si>
  <si>
    <t>6.การใช้สารทำความเย็นชนิด R134a</t>
  </si>
  <si>
    <t>โปรแกรมการคำนวณคาร์บอนฟุตพริ้นท์ของสำนักงาน/โรงแรม และอื่นๆ</t>
  </si>
  <si>
    <t>จำนวนวันเปิดบริการ/ทำการ</t>
  </si>
  <si>
    <t>หมายเหตุ: Excel นี้ใช้สามารถคำนวณอย่างง่าย ไม่สามารถใช้ขึ้นทะเบียนได้                พัฒนาโดย องค์การบริหารจัดการก๊าซเรือนกระจก (องค์การมหาชน) หรือ อบก.</t>
  </si>
  <si>
    <t>7.การใช้ LPG</t>
  </si>
  <si>
    <t>Update</t>
  </si>
  <si>
    <t>6.การใช้สารทำความเย็นชนิด R32</t>
  </si>
  <si>
    <t>kg CO2e/kgCH2FCF4</t>
  </si>
  <si>
    <t>HFC-32</t>
  </si>
  <si>
    <t>HFC-134a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</si>
  <si>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</si>
  <si>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</si>
  <si>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</si>
  <si>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</si>
  <si>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</si>
  <si>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Fossil CH</t>
    </r>
    <r>
      <rPr>
        <b/>
        <vertAlign val="subscript"/>
        <sz val="10"/>
        <color theme="0"/>
        <rFont val="Arial"/>
        <family val="2"/>
      </rPr>
      <t xml:space="preserve">4 </t>
    </r>
  </si>
  <si>
    <r>
      <t>CH</t>
    </r>
    <r>
      <rPr>
        <b/>
        <vertAlign val="subscript"/>
        <sz val="10"/>
        <color theme="0"/>
        <rFont val="Arial"/>
        <family val="2"/>
      </rPr>
      <t xml:space="preserve">4 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</si>
  <si>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</si>
  <si>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</si>
  <si>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</si>
  <si>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</si>
  <si>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</si>
  <si>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Stationary Combustion</t>
  </si>
  <si>
    <t>Natural gas</t>
  </si>
  <si>
    <t>scf</t>
  </si>
  <si>
    <t>IPCC Vol.2 table 2.2, DEDE</t>
  </si>
  <si>
    <t>MJ</t>
  </si>
  <si>
    <t>Lignite</t>
  </si>
  <si>
    <t>Fuel oil A</t>
  </si>
  <si>
    <t>litre</t>
  </si>
  <si>
    <t>IPCC Vol.2 table 2.2, PTT</t>
  </si>
  <si>
    <t>Fuel oil C</t>
  </si>
  <si>
    <t>Gas/Diesel oil</t>
  </si>
  <si>
    <t>Anthracite</t>
  </si>
  <si>
    <t>Sub-bituminous coal</t>
  </si>
  <si>
    <t>Jet Kerosene</t>
  </si>
  <si>
    <t>LPG</t>
  </si>
  <si>
    <t>IPCC Vol.2 table 2.2, DEDE LPG 1 litre = 0.54 kg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</si>
  <si>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</si>
  <si>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</si>
  <si>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</si>
  <si>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</si>
  <si>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</si>
  <si>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</si>
  <si>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</si>
  <si>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</si>
  <si>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</si>
  <si>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</si>
  <si>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</si>
  <si>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</si>
  <si>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</si>
  <si>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</si>
  <si>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</si>
  <si>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</si>
  <si>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</si>
  <si>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</si>
  <si>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</si>
  <si>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</si>
  <si>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</si>
  <si>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</si>
  <si>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</si>
  <si>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</si>
  <si>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</si>
  <si>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</si>
  <si>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</si>
  <si>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</si>
  <si>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</si>
  <si>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</si>
  <si>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</si>
  <si>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</si>
  <si>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</si>
  <si>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</si>
  <si>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</si>
  <si>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</si>
  <si>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</si>
  <si>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</si>
  <si>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</si>
  <si>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</si>
  <si>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</si>
  <si>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</si>
  <si>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</si>
  <si>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 xml:space="preserve">ไฟฟ้ามาตรฐาน  =   </t>
  </si>
  <si>
    <t>[((0.456 x จำนวนบุคลากร) + (0.132 x เวลาทำการ) + (0.007 x จำนวนผู้เข้ามาใช้บริการ)) x (พื้นที่ใช้สอยภายในอาคาร/1,000)] x อุณหภูมิ</t>
  </si>
  <si>
    <t>EUI =</t>
  </si>
  <si>
    <t>(ปริมาณการใช้ไฟฟ้ามาตรฐาน - ปริมาณการใช้ไฟฟ้าจริง)/ปริมาณการใช้ไฟฟ้าจริง</t>
  </si>
  <si>
    <t>จำนวนบุคลากร(คน/ปี)</t>
  </si>
  <si>
    <t>เวลาทำการ
(ชั่วโมง/ปี)</t>
  </si>
  <si>
    <t>จำนวนผู้เข้าใช้บริการ
(คน/ปี)</t>
  </si>
  <si>
    <t>พื้นที่ใช้สอยในอาคาร</t>
  </si>
  <si>
    <r>
      <t>อุณหภูมิ
(</t>
    </r>
    <r>
      <rPr>
        <b/>
        <vertAlign val="superscript"/>
        <sz val="16"/>
        <color indexed="8"/>
        <rFont val="TH SarabunPSK"/>
        <family val="2"/>
      </rPr>
      <t>o</t>
    </r>
    <r>
      <rPr>
        <b/>
        <sz val="16"/>
        <color indexed="8"/>
        <rFont val="TH SarabunPSK"/>
        <family val="2"/>
      </rPr>
      <t>C)</t>
    </r>
  </si>
  <si>
    <t xml:space="preserve">ปริมาณการใช้ไฟฟ้ามาตรฐาน </t>
  </si>
  <si>
    <t xml:space="preserve">ปริมาณการใช้ไฟฟ้าจริง </t>
  </si>
  <si>
    <t>EUI</t>
  </si>
  <si>
    <t>(ตร.ม.)</t>
  </si>
  <si>
    <t xml:space="preserve"> (kWh/ปี)</t>
  </si>
  <si>
    <t>(kWh/ปี)</t>
  </si>
  <si>
    <t>ปี พ.ศ. 2560</t>
  </si>
  <si>
    <t>ปี พ.ศ. 2561</t>
  </si>
  <si>
    <t>ปี พ.ศ. 2562</t>
  </si>
  <si>
    <t>ปี พ.ศ. 2563</t>
  </si>
  <si>
    <t>ปี พ.ศ. 2564</t>
  </si>
  <si>
    <r>
      <rPr>
        <b/>
        <sz val="14"/>
        <color indexed="10"/>
        <rFont val="TH SarabunPSK"/>
        <family val="2"/>
      </rPr>
      <t>หมายเหตุ</t>
    </r>
    <r>
      <rPr>
        <sz val="14"/>
        <color indexed="10"/>
        <rFont val="TH SarabunPSK"/>
        <family val="2"/>
      </rPr>
      <t xml:space="preserve"> ตัวเลขค่าสัมประสิทธิ์อาจมีการเปลี่ยนแปลง โดยสามารถตรวจสอบข้อมูลทาง www.e-report.energy.co.th</t>
    </r>
  </si>
  <si>
    <t>ตัวเลขค่าสัมประสิทธิ์อาจมีการเปลี่ยนแปลง โดยสามารถตรวจสอบข้อมูลทาง www.e-report.energy.co.th</t>
  </si>
  <si>
    <t>เดือน</t>
  </si>
  <si>
    <t>จำนวนบุคลากร</t>
  </si>
  <si>
    <t>เวลาทำการ</t>
  </si>
  <si>
    <t>จำนวนผู้เข้าใช้บริการ</t>
  </si>
  <si>
    <t>อุณหภูมิ</t>
  </si>
  <si>
    <r>
      <t>(</t>
    </r>
    <r>
      <rPr>
        <b/>
        <vertAlign val="superscript"/>
        <sz val="16"/>
        <color indexed="8"/>
        <rFont val="TH SarabunPSK"/>
        <family val="2"/>
      </rPr>
      <t>o</t>
    </r>
    <r>
      <rPr>
        <b/>
        <sz val="16"/>
        <color indexed="8"/>
        <rFont val="TH SarabunPSK"/>
        <family val="2"/>
      </rPr>
      <t>C)</t>
    </r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</si>
  <si>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</si>
  <si>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</si>
  <si>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</si>
  <si>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</si>
  <si>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</si>
  <si>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</si>
  <si>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</si>
  <si>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</si>
  <si>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</si>
  <si>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</si>
  <si>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</si>
  <si>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</si>
  <si>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rPr>
        <b/>
        <u/>
        <sz val="14"/>
        <color indexed="10"/>
        <rFont val="TH SarabunPSK"/>
        <family val="2"/>
      </rPr>
      <t>หมายเหตุ</t>
    </r>
    <r>
      <rPr>
        <sz val="14"/>
        <color indexed="10"/>
        <rFont val="TH SarabunPSK"/>
        <family val="2"/>
      </rPr>
      <t xml:space="preserve"> อุณหภูมิแต่ละจังหวัดรายเดือน สามารถตรวจสอบข้อมูลทาง www.e-report.energy.co.th</t>
    </r>
  </si>
  <si>
    <t>ปี 2560</t>
  </si>
  <si>
    <t>ปี 2561</t>
  </si>
  <si>
    <t>ปี 2562</t>
  </si>
  <si>
    <t>ปี 2563</t>
  </si>
  <si>
    <t>ปี 2564</t>
  </si>
  <si>
    <t>จำนวนหน่วย</t>
  </si>
  <si>
    <t>ค่าไฟฟ้าเฉลี่ย</t>
  </si>
  <si>
    <t>ไฟฟ้า</t>
  </si>
  <si>
    <t>บาท</t>
  </si>
  <si>
    <t>(บาท/หน่วย)</t>
  </si>
  <si>
    <t>เฉลี่ย</t>
  </si>
  <si>
    <t>ปริมาณการใช้ไฟฟ้าปี 2560</t>
  </si>
  <si>
    <t>ปริมาณการใช้ไฟฟ้าปี 2561</t>
  </si>
  <si>
    <t>ปริมาณการใช้ไฟฟ้าปี 2562</t>
  </si>
  <si>
    <t>ปริมาณการใช้ไฟฟ้าปี 2563</t>
  </si>
  <si>
    <t>ปริมาณการใช้ไฟฟ้าปี 2564</t>
  </si>
  <si>
    <t>คน</t>
  </si>
  <si>
    <t>พื้นที่ใช้งาน
(ไม่รวมพื้นที่จอดรถในอาคาร)</t>
  </si>
  <si>
    <t>ตารางเมตร</t>
  </si>
  <si>
    <t>จำนวนชั่วโมงทำการ (ชั่วโมง)</t>
  </si>
  <si>
    <t>จำนวนผู้ใช้บริการ (คน)</t>
  </si>
  <si>
    <t>สามารถตรวจสอบข้อมูลอัพเดทได้ทาง http://www.e-report.energy.go.th/</t>
  </si>
  <si>
    <t>จังหวัด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</si>
  <si>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</si>
  <si>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</si>
  <si>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</si>
  <si>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</si>
  <si>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</si>
  <si>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</si>
  <si>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</si>
  <si>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</si>
  <si>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</si>
  <si>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</si>
  <si>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</si>
  <si>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</si>
  <si>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</si>
  <si>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</si>
  <si>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</si>
  <si>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</si>
  <si>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</si>
  <si>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</si>
  <si>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</si>
  <si>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</si>
  <si>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</si>
  <si>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</si>
  <si>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</si>
  <si>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</si>
  <si>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</si>
  <si>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</si>
  <si>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</si>
  <si>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</si>
  <si>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</si>
  <si>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</si>
  <si>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</si>
  <si>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</si>
  <si>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</si>
  <si>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</si>
  <si>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</si>
  <si>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</si>
  <si>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</si>
  <si>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</si>
  <si>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</si>
  <si>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</si>
  <si>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</si>
  <si>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</si>
  <si>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</si>
  <si>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</si>
  <si>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</si>
  <si>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</si>
  <si>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</si>
  <si>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</si>
  <si>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</si>
  <si>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</si>
  <si>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</si>
  <si>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</si>
  <si>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</si>
  <si>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</si>
  <si>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</si>
  <si>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</si>
  <si>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</si>
  <si>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</si>
  <si>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</si>
  <si>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</si>
  <si>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</si>
  <si>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</si>
  <si>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</si>
  <si>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</si>
  <si>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</si>
  <si>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</si>
  <si>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</si>
  <si>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</si>
  <si>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</si>
  <si>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</si>
  <si>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</si>
  <si>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</si>
  <si>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</si>
  <si>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</si>
  <si>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</si>
  <si>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</si>
  <si>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บึงกาฬ</t>
  </si>
  <si>
    <t>การลดปริมาณขยะของ (ชื่อหน่วยงาน) ................................</t>
  </si>
  <si>
    <t>หน่วย : กิโลกรัม</t>
  </si>
  <si>
    <t>ประจำปี พ.ศ. 2560</t>
  </si>
  <si>
    <t>ประจำปี พ.ศ. 2561</t>
  </si>
  <si>
    <t>ประจำปี พ.ศ. 2562</t>
  </si>
  <si>
    <t>ประจำปี พ.ศ. 2563</t>
  </si>
  <si>
    <t>ประจำปี พ.ศ. 2564</t>
  </si>
  <si>
    <t>ส่งกำจัด</t>
  </si>
  <si>
    <t>ส่งจำหน่าย</t>
  </si>
  <si>
    <t>นำกลับมาใช้ใหม่</t>
  </si>
  <si>
    <t>ชื่อหน่วยงาน ……...........................................……</t>
  </si>
  <si>
    <t>แผนงาน</t>
  </si>
  <si>
    <t>โครงการ/กิจกรรม</t>
  </si>
  <si>
    <t>รายละเอียด
โครงการ/กิจกรรม</t>
  </si>
  <si>
    <t>ตัวชี้วัดความสำเร็จ</t>
  </si>
  <si>
    <t>หมายเหตุ</t>
  </si>
  <si>
    <t>ด้านกายภาพ</t>
  </si>
  <si>
    <t>ด้านส่งเสริมการเรียนรู้</t>
  </si>
  <si>
    <t>ด้านอื่นๆ</t>
  </si>
  <si>
    <t>ปี พ.ศ. 2565</t>
  </si>
  <si>
    <t>ประจำปี พ.ศ. 2565</t>
  </si>
  <si>
    <t>ปี 2565</t>
  </si>
  <si>
    <t>ปริมาณการใช้ไฟฟ้าปี 2565</t>
  </si>
  <si>
    <t>ชื่อห้องสมุด</t>
  </si>
  <si>
    <t>ส่งข้อมูลที่ E-mail : greenlibrary.network@gmail.com</t>
  </si>
  <si>
    <t xml:space="preserve">แผนพัฒนาห้องสมุดสีเขียว ประจำปี 25..... </t>
  </si>
  <si>
    <t xml:space="preserve">ผลการดำเนินงานตามแผนพัฒนาห้องสมุดสีเขียว ประจำปี 25..... </t>
  </si>
  <si>
    <t>3. แผนและผลตามแผนรอบปีที่ผ่านมา (ปีขึ้นอยู่กับบริบทของหน่วยงาน คือ ปีงบประมาณ/ปีการศึกษา/ปีปฏิทิน)</t>
  </si>
  <si>
    <t>2. การจัดการขยะ (รายงานตามปีปฎิทิน)</t>
  </si>
  <si>
    <t>ข้อมูลที่ต้องรายงาน</t>
  </si>
  <si>
    <t>1. การจัดการพลังงานค่า EUI (รายงานตามปีปฏิทิน)</t>
  </si>
  <si>
    <t>กรุณากรอกข้อมูลเฉพาะแถบสีเหลืองในแต่ละชีท เท่านั้น</t>
  </si>
  <si>
    <t>ค่าเป้าหมาย</t>
  </si>
  <si>
    <t>ตัวอย่าง</t>
  </si>
  <si>
    <t>แผนงานปรับปรุงสภาพแวดล้อม</t>
  </si>
  <si>
    <t>โครงการปรับปรุงระบบปรับอากาศภายในห้องสมุด</t>
  </si>
  <si>
    <t>กิจกรรมพัฒนาพื้นที่สีเขียวภายในอาคาร</t>
  </si>
  <si>
    <t>ดำเนินการปรับเปลี่ยนระบบปรับอากาศภายในอาคาร</t>
  </si>
  <si>
    <t>จัดสวนหย่อมพฤกษศาสตร์ร์ภายในอาคาร</t>
  </si>
  <si>
    <t>ค่าเฉลี่ยความพึงพอใจต่อสภาพแวดล้อมของการเรียนรู้ต่อการเป็นห้องสมุดที่เป็นมิตรกับสิ่งแวดล้อม/ห้องสมุดสีเขียว</t>
  </si>
  <si>
    <r>
      <rPr>
        <u/>
        <sz val="16"/>
        <color rgb="FFFF0000"/>
        <rFont val="TH SarabunPSK"/>
        <family val="2"/>
      </rPr>
      <t>&gt;</t>
    </r>
    <r>
      <rPr>
        <sz val="16"/>
        <color rgb="FFFF0000"/>
        <rFont val="TH SarabunPSK"/>
        <family val="2"/>
      </rPr>
      <t>0</t>
    </r>
  </si>
  <si>
    <t>ค่าดัชนีชี้วัดการใช้พลังงาน (EUI)</t>
  </si>
  <si>
    <t>แผนพัฒนาบุคลากร</t>
  </si>
  <si>
    <t>โครงการพัฒนาบุคลากรด้านอนุรักษ์พลังงานและสิ่งแวดล้อม</t>
  </si>
  <si>
    <t>แผนส่งเสริมการมีส่วนร่วมกับผู้ใช้ห้องสมุด</t>
  </si>
  <si>
    <t>โครงการส่งเสริมการเรียนรู้ด้านพลังงานและสิ่งแวดล้อม สำหรับผู้ใช้ห้องสมุด</t>
  </si>
  <si>
    <t>ร้อยละของจำนวนผู้ใช้ห้องสมุดที่ผ่านการทดสอบความรู้</t>
  </si>
  <si>
    <t>จำนวนผู้ใช้ห้องสมุดที่เข้าร่วมกิจกรรม (คน)</t>
  </si>
  <si>
    <t xml:space="preserve"> - จัดมุมอนุรักษ์พลังงาน/นิทรรศการห้องสมุดสีเขียว
 - จัดกิจกรรมประกวด DIY
 - จัดอบรมให้ความรู้เรื่องคัดแยกขยะ</t>
  </si>
  <si>
    <t xml:space="preserve">ร้อยละของบุคลากรที่เข้าร่วมกิจกรรม </t>
  </si>
  <si>
    <t>ร้อยละขอบุคลากรที่ผ่านการทดสอบความรู้</t>
  </si>
  <si>
    <t xml:space="preserve"> - จัดอบรมให้ความรู้
 - จัดกิจกรรมศึกษาดูงาน
 - จัดกิจกรรมให้ความรู้ผ่านช่องทาง Line Group</t>
  </si>
  <si>
    <t>สอบถามรายละเอียดเพิ่มเติมได้ที่ น.ส.ธนาภรณ์ ฉิมแพ หมายเลขโทรศัพท์ 092 420 8864</t>
  </si>
  <si>
    <t>ผลการดำเนินงานจริง</t>
  </si>
  <si>
    <t>ผลการดำเนินงานตามเป้าหมาย</t>
  </si>
  <si>
    <t>อุณหภูมิเฉลี่ยในแต่ละเดือนของแต่ละจังหวัด https://e-report.energy.go.th/weather.html</t>
  </si>
  <si>
    <t>………………………………………….</t>
  </si>
  <si>
    <t>หมายเหตุ -  การปล่อยก๊าซเรือนกระจกจากระบบ septic tank  คำนวณเฉพาะประชากรบุคลากรของห้องสมุดเท่านั้น</t>
  </si>
  <si>
    <t>จำนวน
วันทำงาน</t>
  </si>
  <si>
    <t>4. ปริมาณการปล่อยก๊าซเรือนกระจก (รายงานตามปีปฏิทิน)</t>
  </si>
  <si>
    <t>5. แผนงานในรอบปีต่อไป (ปีขึ้นอยู่กับบริบทของหน่วยงาน คือ ปีงบประมาณ/ปีการศึกษา/ปีปฏิทิน)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</si>
</sst>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#,##0.00_ ;\-#,##0.00\ "/>
    <numFmt numFmtId="168" formatCode="_(* #,##0.0000_);_(* \(#,##0.0000\);_(* &quot;-&quot;??_);_(@_)"/>
    <numFmt numFmtId="169" formatCode="#,##0.0"/>
    <numFmt numFmtId="170" formatCode="0.0"/>
  </numFmts>
  <fonts count="5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8"/>
      <color rgb="FFFFFF00"/>
      <name val="TH SarabunPSK"/>
      <family val="2"/>
    </font>
    <font>
      <b/>
      <sz val="20"/>
      <color rgb="FFFF0000"/>
      <name val="TH SarabunPSK"/>
      <family val="2"/>
    </font>
    <font>
      <b/>
      <sz val="2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Calibri"/>
      <family val="2"/>
      <charset val="222"/>
      <scheme val="minor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charset val="22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22"/>
    </font>
    <font>
      <b/>
      <sz val="48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vertAlign val="superscript"/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H SarabunPSK"/>
      <family val="2"/>
    </font>
    <font>
      <sz val="14"/>
      <color rgb="FFFF0000"/>
      <name val="TH SarabunPSK"/>
      <family val="2"/>
    </font>
    <font>
      <b/>
      <u/>
      <sz val="14"/>
      <color indexed="10"/>
      <name val="TH SarabunPSK"/>
      <family val="2"/>
    </font>
    <font>
      <b/>
      <sz val="11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name val="TH SarabunPSK"/>
      <family val="2"/>
    </font>
    <font>
      <sz val="18"/>
      <color rgb="FFFF0000"/>
      <name val="TH SarabunPSK"/>
      <family val="2"/>
    </font>
    <font>
      <b/>
      <sz val="9"/>
      <color indexed="81"/>
      <name val="Tahoma"/>
      <family val="2"/>
    </font>
    <font>
      <b/>
      <sz val="24"/>
      <color rgb="FFFF0000"/>
      <name val="TH SarabunPSK"/>
      <family val="2"/>
    </font>
    <font>
      <b/>
      <sz val="18"/>
      <color rgb="FFFF0000"/>
      <name val="TH SarabunPSK"/>
      <family val="2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0"/>
      <color rgb="FF00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0EC"/>
        <bgColor rgb="FFF2DCD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5" fillId="0" borderId="0"/>
    <xf numFmtId="0" fontId="1" fillId="0" borderId="0"/>
  </cellStyleXfs>
  <cellXfs count="312">
    <xf numFmtId="0" fontId="0" fillId="0" borderId="0" xfId="0"/>
    <xf numFmtId="0" fontId="5" fillId="0" borderId="0" xfId="0" applyFont="1"/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7" fillId="0" borderId="0" xfId="1" applyFont="1"/>
    <xf numFmtId="0" fontId="7" fillId="0" borderId="4" xfId="1" applyFont="1" applyBorder="1"/>
    <xf numFmtId="0" fontId="7" fillId="0" borderId="4" xfId="1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Border="1"/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8" fontId="20" fillId="9" borderId="4" xfId="2" applyNumberFormat="1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left" vertical="center"/>
    </xf>
    <xf numFmtId="0" fontId="23" fillId="10" borderId="0" xfId="0" applyFont="1" applyFill="1"/>
    <xf numFmtId="0" fontId="22" fillId="10" borderId="4" xfId="0" applyFont="1" applyFill="1" applyBorder="1" applyAlignment="1">
      <alignment horizontal="center" vertical="center"/>
    </xf>
    <xf numFmtId="168" fontId="22" fillId="10" borderId="4" xfId="2" applyNumberFormat="1" applyFont="1" applyFill="1" applyBorder="1" applyAlignment="1">
      <alignment horizontal="center" vertical="center"/>
    </xf>
    <xf numFmtId="0" fontId="23" fillId="10" borderId="4" xfId="0" applyFont="1" applyFill="1" applyBorder="1"/>
    <xf numFmtId="0" fontId="23" fillId="10" borderId="4" xfId="0" applyFont="1" applyFill="1" applyBorder="1" applyAlignment="1">
      <alignment horizontal="center" vertical="top"/>
    </xf>
    <xf numFmtId="0" fontId="23" fillId="10" borderId="4" xfId="0" applyFont="1" applyFill="1" applyBorder="1" applyAlignment="1">
      <alignment vertical="top"/>
    </xf>
    <xf numFmtId="11" fontId="22" fillId="10" borderId="4" xfId="0" applyNumberFormat="1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/>
    </xf>
    <xf numFmtId="0" fontId="24" fillId="10" borderId="4" xfId="0" applyFont="1" applyFill="1" applyBorder="1" applyAlignment="1">
      <alignment vertical="top"/>
    </xf>
    <xf numFmtId="49" fontId="23" fillId="10" borderId="4" xfId="0" applyNumberFormat="1" applyFont="1" applyFill="1" applyBorder="1" applyAlignment="1">
      <alignment vertical="top"/>
    </xf>
    <xf numFmtId="0" fontId="23" fillId="10" borderId="4" xfId="0" applyFont="1" applyFill="1" applyBorder="1" applyAlignment="1">
      <alignment vertical="center"/>
    </xf>
    <xf numFmtId="0" fontId="23" fillId="10" borderId="4" xfId="0" applyFont="1" applyFill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right" vertical="top" wrapText="1" readingOrder="1"/>
    </xf>
    <xf numFmtId="3" fontId="29" fillId="0" borderId="0" xfId="0" applyNumberFormat="1" applyFont="1" applyAlignment="1">
      <alignment horizontal="left" vertical="top" readingOrder="1"/>
    </xf>
    <xf numFmtId="3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" fontId="30" fillId="0" borderId="17" xfId="0" applyNumberFormat="1" applyFont="1" applyFill="1" applyBorder="1" applyAlignment="1">
      <alignment horizontal="center" vertical="top" wrapText="1" readingOrder="1"/>
    </xf>
    <xf numFmtId="3" fontId="30" fillId="0" borderId="17" xfId="0" applyNumberFormat="1" applyFont="1" applyBorder="1" applyAlignment="1">
      <alignment horizontal="center" vertical="top" wrapText="1" readingOrder="1"/>
    </xf>
    <xf numFmtId="4" fontId="29" fillId="0" borderId="17" xfId="0" applyNumberFormat="1" applyFont="1" applyFill="1" applyBorder="1" applyAlignment="1">
      <alignment horizontal="center" vertical="top" wrapText="1" readingOrder="1"/>
    </xf>
    <xf numFmtId="3" fontId="30" fillId="0" borderId="19" xfId="0" applyNumberFormat="1" applyFont="1" applyFill="1" applyBorder="1" applyAlignment="1">
      <alignment horizontal="center" vertical="top" wrapText="1" readingOrder="1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Border="1" applyAlignment="1">
      <alignment vertical="top"/>
    </xf>
    <xf numFmtId="3" fontId="33" fillId="0" borderId="0" xfId="0" applyNumberFormat="1" applyFont="1" applyAlignment="1">
      <alignment vertical="top"/>
    </xf>
    <xf numFmtId="4" fontId="0" fillId="10" borderId="0" xfId="0" applyNumberFormat="1" applyFill="1" applyBorder="1" applyAlignment="1">
      <alignment vertical="top"/>
    </xf>
    <xf numFmtId="0" fontId="35" fillId="0" borderId="0" xfId="0" applyFont="1" applyAlignment="1">
      <alignment horizontal="center" vertical="center" wrapText="1" readingOrder="1"/>
    </xf>
    <xf numFmtId="3" fontId="29" fillId="0" borderId="0" xfId="0" applyNumberFormat="1" applyFont="1" applyAlignment="1">
      <alignment horizontal="left" readingOrder="1"/>
    </xf>
    <xf numFmtId="3" fontId="8" fillId="0" borderId="0" xfId="0" applyNumberFormat="1" applyFont="1" applyAlignment="1"/>
    <xf numFmtId="4" fontId="8" fillId="0" borderId="0" xfId="0" applyNumberFormat="1" applyFont="1" applyAlignment="1"/>
    <xf numFmtId="0" fontId="8" fillId="0" borderId="0" xfId="0" applyFont="1" applyAlignment="1"/>
    <xf numFmtId="0" fontId="29" fillId="0" borderId="0" xfId="0" applyFont="1" applyAlignment="1">
      <alignment horizontal="right" wrapText="1" readingOrder="1"/>
    </xf>
    <xf numFmtId="3" fontId="17" fillId="0" borderId="0" xfId="0" applyNumberFormat="1" applyFont="1" applyAlignment="1">
      <alignment horizontal="left" readingOrder="1"/>
    </xf>
    <xf numFmtId="0" fontId="9" fillId="0" borderId="0" xfId="0" applyFont="1" applyAlignment="1">
      <alignment horizontal="right"/>
    </xf>
    <xf numFmtId="3" fontId="9" fillId="0" borderId="0" xfId="0" applyNumberFormat="1" applyFont="1" applyAlignment="1"/>
    <xf numFmtId="4" fontId="9" fillId="0" borderId="0" xfId="0" applyNumberFormat="1" applyFont="1" applyAlignment="1"/>
    <xf numFmtId="0" fontId="9" fillId="0" borderId="0" xfId="0" applyFont="1" applyAlignment="1"/>
    <xf numFmtId="0" fontId="9" fillId="8" borderId="0" xfId="0" applyFont="1" applyFill="1" applyAlignment="1"/>
    <xf numFmtId="0" fontId="29" fillId="0" borderId="4" xfId="0" applyFont="1" applyFill="1" applyBorder="1" applyAlignment="1">
      <alignment horizontal="left" wrapText="1" readingOrder="1"/>
    </xf>
    <xf numFmtId="3" fontId="30" fillId="0" borderId="4" xfId="0" applyNumberFormat="1" applyFont="1" applyBorder="1" applyAlignment="1">
      <alignment horizontal="center" wrapText="1" readingOrder="1"/>
    </xf>
    <xf numFmtId="3" fontId="30" fillId="0" borderId="4" xfId="0" applyNumberFormat="1" applyFont="1" applyFill="1" applyBorder="1" applyAlignment="1">
      <alignment horizontal="center" wrapText="1" readingOrder="1"/>
    </xf>
    <xf numFmtId="4" fontId="30" fillId="0" borderId="4" xfId="0" applyNumberFormat="1" applyFont="1" applyFill="1" applyBorder="1" applyAlignment="1">
      <alignment horizontal="center" wrapText="1" readingOrder="1"/>
    </xf>
    <xf numFmtId="0" fontId="9" fillId="0" borderId="4" xfId="0" applyFont="1" applyBorder="1" applyAlignment="1"/>
    <xf numFmtId="0" fontId="36" fillId="0" borderId="0" xfId="0" applyFont="1" applyAlignment="1"/>
    <xf numFmtId="0" fontId="37" fillId="0" borderId="0" xfId="0" applyFont="1" applyAlignment="1"/>
    <xf numFmtId="0" fontId="8" fillId="0" borderId="0" xfId="0" applyFont="1" applyAlignment="1">
      <alignment horizontal="center"/>
    </xf>
    <xf numFmtId="169" fontId="30" fillId="12" borderId="4" xfId="0" applyNumberFormat="1" applyFont="1" applyFill="1" applyBorder="1" applyAlignment="1">
      <alignment horizontal="center" wrapText="1" readingOrder="1"/>
    </xf>
    <xf numFmtId="0" fontId="39" fillId="0" borderId="0" xfId="0" applyFont="1" applyAlignment="1"/>
    <xf numFmtId="0" fontId="28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9" fillId="0" borderId="4" xfId="0" applyFont="1" applyBorder="1" applyAlignment="1">
      <alignment horizontal="center" vertical="top"/>
    </xf>
    <xf numFmtId="4" fontId="8" fillId="12" borderId="4" xfId="0" applyNumberFormat="1" applyFont="1" applyFill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40" fillId="14" borderId="4" xfId="0" applyFont="1" applyFill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4" fontId="40" fillId="0" borderId="0" xfId="0" applyNumberFormat="1" applyFont="1" applyBorder="1" applyAlignment="1">
      <alignment horizontal="center" vertical="top"/>
    </xf>
    <xf numFmtId="0" fontId="40" fillId="10" borderId="0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8" fillId="12" borderId="7" xfId="0" applyFont="1" applyFill="1" applyBorder="1" applyAlignment="1">
      <alignment horizontal="center" vertical="top"/>
    </xf>
    <xf numFmtId="3" fontId="8" fillId="12" borderId="4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12" borderId="4" xfId="0" applyFont="1" applyFill="1" applyBorder="1" applyAlignment="1">
      <alignment horizontal="center" vertical="top"/>
    </xf>
    <xf numFmtId="0" fontId="41" fillId="0" borderId="0" xfId="0" applyFont="1" applyAlignment="1">
      <alignment horizontal="left" vertical="center"/>
    </xf>
    <xf numFmtId="0" fontId="9" fillId="0" borderId="0" xfId="0" applyFont="1"/>
    <xf numFmtId="0" fontId="17" fillId="0" borderId="0" xfId="0" applyFont="1" applyAlignment="1">
      <alignment horizontal="left" vertical="center"/>
    </xf>
    <xf numFmtId="0" fontId="9" fillId="0" borderId="0" xfId="0" applyFont="1" applyFill="1"/>
    <xf numFmtId="0" fontId="9" fillId="11" borderId="1" xfId="0" applyFont="1" applyFill="1" applyBorder="1" applyAlignment="1">
      <alignment horizontal="center" vertical="center"/>
    </xf>
    <xf numFmtId="17" fontId="9" fillId="11" borderId="2" xfId="0" applyNumberFormat="1" applyFont="1" applyFill="1" applyBorder="1" applyAlignment="1">
      <alignment horizontal="center" vertical="center"/>
    </xf>
    <xf numFmtId="17" fontId="9" fillId="11" borderId="22" xfId="0" applyNumberFormat="1" applyFont="1" applyFill="1" applyBorder="1" applyAlignment="1">
      <alignment horizontal="center" vertical="center"/>
    </xf>
    <xf numFmtId="17" fontId="9" fillId="11" borderId="22" xfId="0" applyNumberFormat="1" applyFont="1" applyFill="1" applyBorder="1" applyAlignment="1">
      <alignment horizontal="center" vertical="center" wrapText="1"/>
    </xf>
    <xf numFmtId="17" fontId="9" fillId="15" borderId="22" xfId="0" applyNumberFormat="1" applyFont="1" applyFill="1" applyBorder="1" applyAlignment="1">
      <alignment horizontal="center" vertical="center"/>
    </xf>
    <xf numFmtId="17" fontId="9" fillId="15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" fillId="0" borderId="0" xfId="4" applyAlignment="1">
      <alignment vertical="top"/>
    </xf>
    <xf numFmtId="0" fontId="28" fillId="0" borderId="0" xfId="4" applyFont="1" applyFill="1" applyAlignment="1">
      <alignment vertical="top"/>
    </xf>
    <xf numFmtId="0" fontId="42" fillId="0" borderId="0" xfId="4" applyFont="1" applyFill="1" applyAlignment="1">
      <alignment vertical="top"/>
    </xf>
    <xf numFmtId="0" fontId="9" fillId="0" borderId="4" xfId="4" applyFont="1" applyBorder="1" applyAlignment="1">
      <alignment horizontal="center" vertical="top"/>
    </xf>
    <xf numFmtId="0" fontId="2" fillId="0" borderId="0" xfId="4" applyAlignment="1">
      <alignment horizontal="center" vertical="top"/>
    </xf>
    <xf numFmtId="0" fontId="41" fillId="16" borderId="4" xfId="4" applyFont="1" applyFill="1" applyBorder="1" applyAlignment="1">
      <alignment horizontal="center" vertical="top"/>
    </xf>
    <xf numFmtId="0" fontId="41" fillId="0" borderId="0" xfId="4" applyFont="1" applyFill="1" applyBorder="1" applyAlignment="1">
      <alignment horizontal="center" vertical="top"/>
    </xf>
    <xf numFmtId="0" fontId="2" fillId="0" borderId="0" xfId="4" applyFill="1" applyBorder="1" applyAlignment="1">
      <alignment horizontal="center" vertical="top"/>
    </xf>
    <xf numFmtId="0" fontId="9" fillId="0" borderId="4" xfId="4" applyFont="1" applyFill="1" applyBorder="1" applyAlignment="1">
      <alignment horizontal="center" vertical="top"/>
    </xf>
    <xf numFmtId="4" fontId="41" fillId="0" borderId="4" xfId="4" applyNumberFormat="1" applyFont="1" applyFill="1" applyBorder="1" applyAlignment="1">
      <alignment vertical="top"/>
    </xf>
    <xf numFmtId="4" fontId="41" fillId="0" borderId="0" xfId="4" applyNumberFormat="1" applyFont="1" applyFill="1" applyBorder="1" applyAlignment="1">
      <alignment vertical="top"/>
    </xf>
    <xf numFmtId="0" fontId="2" fillId="0" borderId="0" xfId="4" applyBorder="1" applyAlignment="1">
      <alignment vertical="top"/>
    </xf>
    <xf numFmtId="0" fontId="29" fillId="0" borderId="17" xfId="0" applyFont="1" applyFill="1" applyBorder="1" applyAlignment="1">
      <alignment horizontal="center" vertical="top" wrapText="1" readingOrder="1"/>
    </xf>
    <xf numFmtId="0" fontId="29" fillId="0" borderId="18" xfId="0" applyFont="1" applyFill="1" applyBorder="1" applyAlignment="1">
      <alignment horizontal="center" vertical="top" wrapText="1" readingOrder="1"/>
    </xf>
    <xf numFmtId="0" fontId="41" fillId="13" borderId="4" xfId="4" applyFont="1" applyFill="1" applyBorder="1" applyAlignment="1">
      <alignment horizontal="center" vertical="top"/>
    </xf>
    <xf numFmtId="4" fontId="40" fillId="13" borderId="25" xfId="4" applyNumberFormat="1" applyFont="1" applyFill="1" applyBorder="1" applyAlignment="1">
      <alignment horizontal="center" vertical="top"/>
    </xf>
    <xf numFmtId="4" fontId="40" fillId="13" borderId="26" xfId="4" applyNumberFormat="1" applyFont="1" applyFill="1" applyBorder="1" applyAlignment="1">
      <alignment horizontal="center" vertical="top"/>
    </xf>
    <xf numFmtId="4" fontId="40" fillId="13" borderId="27" xfId="4" applyNumberFormat="1" applyFont="1" applyFill="1" applyBorder="1" applyAlignment="1">
      <alignment horizontal="center" vertical="top"/>
    </xf>
    <xf numFmtId="0" fontId="9" fillId="13" borderId="25" xfId="4" applyFont="1" applyFill="1" applyBorder="1" applyAlignment="1">
      <alignment horizontal="center" vertical="top"/>
    </xf>
    <xf numFmtId="0" fontId="9" fillId="13" borderId="26" xfId="4" applyFont="1" applyFill="1" applyBorder="1" applyAlignment="1">
      <alignment horizontal="center" vertical="top"/>
    </xf>
    <xf numFmtId="0" fontId="9" fillId="13" borderId="27" xfId="4" applyFont="1" applyFill="1" applyBorder="1" applyAlignment="1">
      <alignment horizontal="center" vertical="top"/>
    </xf>
    <xf numFmtId="4" fontId="8" fillId="12" borderId="25" xfId="4" applyNumberFormat="1" applyFont="1" applyFill="1" applyBorder="1" applyAlignment="1">
      <alignment horizontal="center" vertical="top"/>
    </xf>
    <xf numFmtId="4" fontId="8" fillId="12" borderId="26" xfId="4" applyNumberFormat="1" applyFont="1" applyFill="1" applyBorder="1" applyAlignment="1">
      <alignment horizontal="center" vertical="top"/>
    </xf>
    <xf numFmtId="4" fontId="8" fillId="12" borderId="27" xfId="4" applyNumberFormat="1" applyFont="1" applyFill="1" applyBorder="1" applyAlignment="1">
      <alignment horizontal="center" vertical="top"/>
    </xf>
    <xf numFmtId="3" fontId="29" fillId="13" borderId="20" xfId="0" applyNumberFormat="1" applyFont="1" applyFill="1" applyBorder="1" applyAlignment="1">
      <alignment horizontal="center" vertical="top" wrapText="1" readingOrder="1"/>
    </xf>
    <xf numFmtId="3" fontId="29" fillId="13" borderId="14" xfId="0" applyNumberFormat="1" applyFont="1" applyFill="1" applyBorder="1" applyAlignment="1">
      <alignment horizontal="center" vertical="top" wrapText="1" readingOrder="1"/>
    </xf>
    <xf numFmtId="3" fontId="29" fillId="13" borderId="13" xfId="0" applyNumberFormat="1" applyFont="1" applyFill="1" applyBorder="1" applyAlignment="1">
      <alignment horizontal="center" vertical="top" wrapText="1" readingOrder="1"/>
    </xf>
    <xf numFmtId="3" fontId="29" fillId="13" borderId="21" xfId="0" applyNumberFormat="1" applyFont="1" applyFill="1" applyBorder="1" applyAlignment="1">
      <alignment horizontal="center" vertical="top" wrapText="1" readingOrder="1"/>
    </xf>
    <xf numFmtId="0" fontId="9" fillId="13" borderId="4" xfId="0" applyFont="1" applyFill="1" applyBorder="1" applyAlignment="1"/>
    <xf numFmtId="3" fontId="29" fillId="13" borderId="4" xfId="0" applyNumberFormat="1" applyFont="1" applyFill="1" applyBorder="1" applyAlignment="1">
      <alignment horizontal="center" wrapText="1" readingOrder="1"/>
    </xf>
    <xf numFmtId="3" fontId="9" fillId="13" borderId="4" xfId="0" applyNumberFormat="1" applyFont="1" applyFill="1" applyBorder="1" applyAlignment="1">
      <alignment horizontal="center"/>
    </xf>
    <xf numFmtId="169" fontId="9" fillId="13" borderId="4" xfId="0" applyNumberFormat="1" applyFont="1" applyFill="1" applyBorder="1" applyAlignment="1"/>
    <xf numFmtId="4" fontId="29" fillId="13" borderId="4" xfId="0" applyNumberFormat="1" applyFont="1" applyFill="1" applyBorder="1" applyAlignment="1">
      <alignment horizontal="center" wrapText="1" readingOrder="1"/>
    </xf>
    <xf numFmtId="0" fontId="9" fillId="13" borderId="5" xfId="0" applyFont="1" applyFill="1" applyBorder="1" applyAlignment="1">
      <alignment horizontal="center" vertical="top"/>
    </xf>
    <xf numFmtId="0" fontId="9" fillId="13" borderId="4" xfId="0" applyFont="1" applyFill="1" applyBorder="1" applyAlignment="1">
      <alignment horizontal="center" vertical="top"/>
    </xf>
    <xf numFmtId="0" fontId="9" fillId="13" borderId="7" xfId="0" applyFont="1" applyFill="1" applyBorder="1" applyAlignment="1">
      <alignment horizontal="center" vertical="top"/>
    </xf>
    <xf numFmtId="0" fontId="40" fillId="13" borderId="4" xfId="0" applyFont="1" applyFill="1" applyBorder="1" applyAlignment="1">
      <alignment horizontal="center" vertical="top"/>
    </xf>
    <xf numFmtId="4" fontId="40" fillId="13" borderId="4" xfId="0" applyNumberFormat="1" applyFont="1" applyFill="1" applyBorder="1" applyAlignment="1">
      <alignment horizontal="center" vertical="top"/>
    </xf>
    <xf numFmtId="0" fontId="27" fillId="3" borderId="0" xfId="0" applyFont="1" applyFill="1"/>
    <xf numFmtId="0" fontId="26" fillId="3" borderId="0" xfId="0" applyFont="1" applyFill="1"/>
    <xf numFmtId="0" fontId="42" fillId="0" borderId="0" xfId="0" applyFont="1"/>
    <xf numFmtId="0" fontId="45" fillId="0" borderId="0" xfId="0" applyFont="1"/>
    <xf numFmtId="0" fontId="16" fillId="13" borderId="4" xfId="0" applyFont="1" applyFill="1" applyBorder="1" applyAlignment="1">
      <alignment vertical="top" wrapText="1"/>
    </xf>
    <xf numFmtId="0" fontId="15" fillId="12" borderId="4" xfId="0" applyFont="1" applyFill="1" applyBorder="1" applyAlignment="1">
      <alignment vertical="top" wrapText="1"/>
    </xf>
    <xf numFmtId="0" fontId="7" fillId="12" borderId="4" xfId="1" applyFont="1" applyFill="1" applyBorder="1"/>
    <xf numFmtId="0" fontId="17" fillId="13" borderId="4" xfId="1" applyFont="1" applyFill="1" applyBorder="1" applyAlignment="1">
      <alignment horizontal="right"/>
    </xf>
    <xf numFmtId="3" fontId="9" fillId="13" borderId="4" xfId="0" applyNumberFormat="1" applyFont="1" applyFill="1" applyBorder="1" applyAlignment="1">
      <alignment horizontal="center" vertical="top"/>
    </xf>
    <xf numFmtId="0" fontId="9" fillId="13" borderId="4" xfId="5" applyFont="1" applyFill="1" applyBorder="1" applyAlignment="1">
      <alignment horizontal="center" vertical="top" wrapText="1"/>
    </xf>
    <xf numFmtId="0" fontId="8" fillId="0" borderId="0" xfId="6" applyFont="1" applyAlignment="1">
      <alignment vertical="top"/>
    </xf>
    <xf numFmtId="0" fontId="9" fillId="17" borderId="4" xfId="6" applyFont="1" applyFill="1" applyBorder="1" applyAlignment="1">
      <alignment vertical="top" wrapText="1"/>
    </xf>
    <xf numFmtId="0" fontId="8" fillId="0" borderId="4" xfId="6" applyFont="1" applyBorder="1" applyAlignment="1">
      <alignment vertical="top" wrapText="1"/>
    </xf>
    <xf numFmtId="0" fontId="46" fillId="0" borderId="4" xfId="6" applyFont="1" applyBorder="1" applyAlignment="1">
      <alignment vertical="top" wrapText="1"/>
    </xf>
    <xf numFmtId="0" fontId="46" fillId="0" borderId="0" xfId="6" applyFont="1" applyAlignment="1">
      <alignment vertical="top"/>
    </xf>
    <xf numFmtId="0" fontId="8" fillId="0" borderId="4" xfId="6" applyFont="1" applyBorder="1" applyAlignment="1">
      <alignment horizontal="center" vertical="top" wrapText="1"/>
    </xf>
    <xf numFmtId="0" fontId="46" fillId="0" borderId="4" xfId="6" applyFont="1" applyBorder="1" applyAlignment="1">
      <alignment horizontal="center" vertical="top" wrapText="1"/>
    </xf>
    <xf numFmtId="0" fontId="8" fillId="0" borderId="0" xfId="6" applyFont="1" applyAlignment="1">
      <alignment horizontal="center" vertical="top"/>
    </xf>
    <xf numFmtId="0" fontId="46" fillId="0" borderId="0" xfId="6" applyFont="1" applyAlignment="1">
      <alignment horizontal="center" vertical="top"/>
    </xf>
    <xf numFmtId="2" fontId="46" fillId="0" borderId="4" xfId="6" applyNumberFormat="1" applyFont="1" applyBorder="1" applyAlignment="1">
      <alignment horizontal="center" vertical="top" wrapText="1"/>
    </xf>
    <xf numFmtId="0" fontId="8" fillId="0" borderId="4" xfId="6" applyFont="1" applyBorder="1" applyAlignment="1">
      <alignment vertical="top"/>
    </xf>
    <xf numFmtId="0" fontId="46" fillId="0" borderId="4" xfId="6" applyFont="1" applyBorder="1" applyAlignment="1">
      <alignment vertical="top"/>
    </xf>
    <xf numFmtId="0" fontId="9" fillId="13" borderId="4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164" fontId="12" fillId="3" borderId="4" xfId="0" applyNumberFormat="1" applyFont="1" applyFill="1" applyBorder="1"/>
    <xf numFmtId="166" fontId="8" fillId="0" borderId="4" xfId="0" applyNumberFormat="1" applyFont="1" applyBorder="1" applyAlignment="1">
      <alignment horizontal="center"/>
    </xf>
    <xf numFmtId="0" fontId="36" fillId="0" borderId="0" xfId="0" applyFont="1"/>
    <xf numFmtId="0" fontId="48" fillId="3" borderId="0" xfId="0" applyFont="1" applyFill="1" applyAlignment="1">
      <alignment horizontal="right"/>
    </xf>
    <xf numFmtId="14" fontId="48" fillId="3" borderId="0" xfId="0" applyNumberFormat="1" applyFont="1" applyFill="1"/>
    <xf numFmtId="0" fontId="36" fillId="0" borderId="0" xfId="0" applyFont="1" applyBorder="1"/>
    <xf numFmtId="3" fontId="49" fillId="0" borderId="0" xfId="0" applyNumberFormat="1" applyFont="1" applyBorder="1" applyAlignment="1">
      <alignment horizontal="center" vertical="top" wrapText="1" readingOrder="1"/>
    </xf>
    <xf numFmtId="0" fontId="49" fillId="0" borderId="0" xfId="0" applyFont="1" applyBorder="1" applyAlignment="1">
      <alignment horizontal="center" vertical="top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" fillId="0" borderId="5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top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4" fillId="0" borderId="8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/>
    <xf numFmtId="0" fontId="3" fillId="13" borderId="8" xfId="0" applyFont="1" applyFill="1" applyBorder="1" applyAlignment="1">
      <alignment horizontal="center" vertical="top" wrapText="1"/>
    </xf>
    <xf numFmtId="0" fontId="3" fillId="13" borderId="8" xfId="0" applyFont="1" applyFill="1" applyBorder="1" applyAlignment="1">
      <alignment horizontal="center" vertical="center" wrapText="1"/>
    </xf>
    <xf numFmtId="2" fontId="3" fillId="13" borderId="8" xfId="0" applyNumberFormat="1" applyFont="1" applyFill="1" applyBorder="1" applyAlignment="1">
      <alignment horizontal="center" vertical="center"/>
    </xf>
    <xf numFmtId="167" fontId="3" fillId="13" borderId="8" xfId="0" applyNumberFormat="1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top" wrapText="1"/>
    </xf>
    <xf numFmtId="0" fontId="3" fillId="13" borderId="4" xfId="0" applyFont="1" applyFill="1" applyBorder="1" applyAlignment="1">
      <alignment horizontal="center" vertical="top" wrapText="1"/>
    </xf>
    <xf numFmtId="0" fontId="14" fillId="13" borderId="4" xfId="0" applyFont="1" applyFill="1" applyBorder="1" applyAlignment="1">
      <alignment horizontal="center" vertical="top" wrapText="1"/>
    </xf>
    <xf numFmtId="0" fontId="9" fillId="13" borderId="4" xfId="0" applyFont="1" applyFill="1" applyBorder="1" applyAlignment="1">
      <alignment horizontal="center" vertical="top" wrapText="1"/>
    </xf>
    <xf numFmtId="0" fontId="9" fillId="13" borderId="4" xfId="0" applyFont="1" applyFill="1" applyBorder="1" applyAlignment="1">
      <alignment horizontal="center"/>
    </xf>
    <xf numFmtId="0" fontId="46" fillId="0" borderId="0" xfId="1" applyFont="1"/>
    <xf numFmtId="0" fontId="9" fillId="13" borderId="12" xfId="0" applyFont="1" applyFill="1" applyBorder="1"/>
    <xf numFmtId="0" fontId="9" fillId="13" borderId="11" xfId="0" applyFont="1" applyFill="1" applyBorder="1"/>
    <xf numFmtId="0" fontId="9" fillId="13" borderId="8" xfId="0" applyFont="1" applyFill="1" applyBorder="1"/>
    <xf numFmtId="0" fontId="9" fillId="13" borderId="7" xfId="0" applyFont="1" applyFill="1" applyBorder="1" applyAlignment="1">
      <alignment wrapText="1"/>
    </xf>
    <xf numFmtId="0" fontId="9" fillId="13" borderId="7" xfId="0" applyFont="1" applyFill="1" applyBorder="1"/>
    <xf numFmtId="0" fontId="9" fillId="13" borderId="7" xfId="0" applyFont="1" applyFill="1" applyBorder="1" applyAlignment="1">
      <alignment vertical="top" wrapText="1"/>
    </xf>
    <xf numFmtId="3" fontId="8" fillId="0" borderId="4" xfId="0" applyNumberFormat="1" applyFont="1" applyFill="1" applyBorder="1"/>
    <xf numFmtId="0" fontId="30" fillId="4" borderId="0" xfId="0" applyFont="1" applyFill="1"/>
    <xf numFmtId="0" fontId="30" fillId="4" borderId="0" xfId="0" applyFont="1" applyFill="1" applyAlignment="1">
      <alignment horizontal="left"/>
    </xf>
    <xf numFmtId="0" fontId="41" fillId="0" borderId="4" xfId="0" applyFont="1" applyBorder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7" fillId="5" borderId="4" xfId="0" applyFont="1" applyFill="1" applyBorder="1"/>
    <xf numFmtId="4" fontId="7" fillId="6" borderId="4" xfId="0" applyNumberFormat="1" applyFont="1" applyFill="1" applyBorder="1"/>
    <xf numFmtId="0" fontId="7" fillId="0" borderId="4" xfId="0" applyFont="1" applyBorder="1"/>
    <xf numFmtId="164" fontId="7" fillId="0" borderId="4" xfId="2" applyFont="1" applyBorder="1"/>
    <xf numFmtId="3" fontId="8" fillId="12" borderId="4" xfId="0" applyNumberFormat="1" applyFont="1" applyFill="1" applyBorder="1"/>
    <xf numFmtId="0" fontId="9" fillId="0" borderId="4" xfId="0" applyFont="1" applyBorder="1" applyAlignment="1">
      <alignment horizontal="center" vertical="center"/>
    </xf>
    <xf numFmtId="3" fontId="29" fillId="13" borderId="14" xfId="0" applyNumberFormat="1" applyFont="1" applyFill="1" applyBorder="1" applyAlignment="1">
      <alignment horizontal="center" vertical="top" wrapText="1" readingOrder="1"/>
    </xf>
    <xf numFmtId="3" fontId="29" fillId="13" borderId="16" xfId="0" applyNumberFormat="1" applyFont="1" applyFill="1" applyBorder="1" applyAlignment="1">
      <alignment horizontal="center" vertical="top" wrapText="1" readingOrder="1"/>
    </xf>
    <xf numFmtId="3" fontId="30" fillId="0" borderId="29" xfId="0" applyNumberFormat="1" applyFont="1" applyBorder="1" applyAlignment="1">
      <alignment horizontal="center" vertical="top" wrapText="1" readingOrder="1"/>
    </xf>
    <xf numFmtId="3" fontId="30" fillId="0" borderId="30" xfId="0" applyNumberFormat="1" applyFont="1" applyBorder="1" applyAlignment="1">
      <alignment horizontal="center" vertical="top" wrapText="1" readingOrder="1"/>
    </xf>
    <xf numFmtId="169" fontId="30" fillId="0" borderId="20" xfId="0" applyNumberFormat="1" applyFont="1" applyFill="1" applyBorder="1" applyAlignment="1">
      <alignment horizontal="center" vertical="top" wrapText="1" readingOrder="1"/>
    </xf>
    <xf numFmtId="3" fontId="8" fillId="0" borderId="8" xfId="0" applyNumberFormat="1" applyFont="1" applyFill="1" applyBorder="1" applyAlignment="1">
      <alignment horizontal="center" vertical="top"/>
    </xf>
    <xf numFmtId="3" fontId="30" fillId="0" borderId="4" xfId="0" applyNumberFormat="1" applyFont="1" applyBorder="1" applyAlignment="1">
      <alignment horizontal="center" vertical="top" wrapText="1" readingOrder="1"/>
    </xf>
    <xf numFmtId="2" fontId="8" fillId="0" borderId="4" xfId="2" applyNumberFormat="1" applyFont="1" applyBorder="1" applyAlignment="1">
      <alignment horizontal="center" vertical="top"/>
    </xf>
    <xf numFmtId="2" fontId="8" fillId="0" borderId="4" xfId="2" applyNumberFormat="1" applyFont="1" applyBorder="1" applyAlignment="1">
      <alignment vertical="top"/>
    </xf>
    <xf numFmtId="0" fontId="44" fillId="3" borderId="0" xfId="0" applyFont="1" applyFill="1" applyAlignment="1">
      <alignment horizontal="left"/>
    </xf>
    <xf numFmtId="4" fontId="29" fillId="13" borderId="14" xfId="0" applyNumberFormat="1" applyFont="1" applyFill="1" applyBorder="1" applyAlignment="1">
      <alignment horizontal="center" vertical="top" wrapText="1" readingOrder="1"/>
    </xf>
    <xf numFmtId="4" fontId="29" fillId="13" borderId="16" xfId="0" applyNumberFormat="1" applyFont="1" applyFill="1" applyBorder="1" applyAlignment="1">
      <alignment horizontal="center" vertical="top" wrapText="1" readingOrder="1"/>
    </xf>
    <xf numFmtId="0" fontId="30" fillId="0" borderId="13" xfId="0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3" fontId="29" fillId="13" borderId="14" xfId="0" applyNumberFormat="1" applyFont="1" applyFill="1" applyBorder="1" applyAlignment="1">
      <alignment horizontal="center" vertical="top" wrapText="1" readingOrder="1"/>
    </xf>
    <xf numFmtId="3" fontId="29" fillId="13" borderId="16" xfId="0" applyNumberFormat="1" applyFont="1" applyFill="1" applyBorder="1" applyAlignment="1">
      <alignment horizontal="center" vertical="top" wrapText="1" readingOrder="1"/>
    </xf>
    <xf numFmtId="3" fontId="29" fillId="13" borderId="21" xfId="0" applyNumberFormat="1" applyFont="1" applyFill="1" applyBorder="1" applyAlignment="1">
      <alignment horizontal="center" vertical="top" wrapText="1" readingOrder="1"/>
    </xf>
    <xf numFmtId="0" fontId="29" fillId="13" borderId="4" xfId="0" applyFont="1" applyFill="1" applyBorder="1" applyAlignment="1">
      <alignment horizontal="center" vertical="top" wrapText="1"/>
    </xf>
    <xf numFmtId="4" fontId="29" fillId="13" borderId="21" xfId="0" applyNumberFormat="1" applyFont="1" applyFill="1" applyBorder="1" applyAlignment="1">
      <alignment horizontal="center" vertical="top" wrapText="1" readingOrder="1"/>
    </xf>
    <xf numFmtId="0" fontId="9" fillId="13" borderId="5" xfId="0" applyFont="1" applyFill="1" applyBorder="1" applyAlignment="1">
      <alignment horizontal="center" vertical="top"/>
    </xf>
    <xf numFmtId="0" fontId="9" fillId="13" borderId="7" xfId="0" applyFont="1" applyFill="1" applyBorder="1" applyAlignment="1">
      <alignment horizontal="center" vertical="top"/>
    </xf>
    <xf numFmtId="0" fontId="9" fillId="13" borderId="12" xfId="0" applyFont="1" applyFill="1" applyBorder="1" applyAlignment="1">
      <alignment horizontal="center" vertical="top"/>
    </xf>
    <xf numFmtId="0" fontId="9" fillId="13" borderId="8" xfId="0" applyFont="1" applyFill="1" applyBorder="1" applyAlignment="1">
      <alignment horizontal="center" vertical="top"/>
    </xf>
    <xf numFmtId="0" fontId="9" fillId="13" borderId="11" xfId="0" applyFont="1" applyFill="1" applyBorder="1" applyAlignment="1">
      <alignment horizontal="center" vertical="top"/>
    </xf>
    <xf numFmtId="0" fontId="9" fillId="13" borderId="4" xfId="0" applyFont="1" applyFill="1" applyBorder="1" applyAlignment="1">
      <alignment horizontal="center" vertical="top"/>
    </xf>
    <xf numFmtId="0" fontId="28" fillId="0" borderId="0" xfId="4" applyFont="1" applyFill="1" applyAlignment="1">
      <alignment horizontal="center" vertical="top"/>
    </xf>
    <xf numFmtId="0" fontId="41" fillId="13" borderId="5" xfId="4" applyFont="1" applyFill="1" applyBorder="1" applyAlignment="1">
      <alignment horizontal="center" vertical="top"/>
    </xf>
    <xf numFmtId="0" fontId="41" fillId="13" borderId="7" xfId="4" applyFont="1" applyFill="1" applyBorder="1" applyAlignment="1">
      <alignment horizontal="center" vertical="top"/>
    </xf>
    <xf numFmtId="0" fontId="9" fillId="13" borderId="12" xfId="4" applyFont="1" applyFill="1" applyBorder="1" applyAlignment="1">
      <alignment horizontal="center" vertical="top"/>
    </xf>
    <xf numFmtId="0" fontId="9" fillId="13" borderId="11" xfId="4" applyFont="1" applyFill="1" applyBorder="1" applyAlignment="1">
      <alignment horizontal="center" vertical="top"/>
    </xf>
    <xf numFmtId="0" fontId="9" fillId="13" borderId="8" xfId="4" applyFont="1" applyFill="1" applyBorder="1" applyAlignment="1">
      <alignment horizontal="center" vertical="top"/>
    </xf>
    <xf numFmtId="0" fontId="18" fillId="7" borderId="0" xfId="0" applyFont="1" applyFill="1" applyAlignment="1">
      <alignment horizontal="right"/>
    </xf>
    <xf numFmtId="0" fontId="18" fillId="7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top" wrapText="1"/>
    </xf>
    <xf numFmtId="0" fontId="14" fillId="13" borderId="7" xfId="0" applyFont="1" applyFill="1" applyBorder="1" applyAlignment="1">
      <alignment horizontal="center" vertical="top" wrapText="1"/>
    </xf>
    <xf numFmtId="0" fontId="14" fillId="13" borderId="4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20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32" fillId="0" borderId="0" xfId="5" applyFont="1" applyFill="1" applyBorder="1" applyAlignment="1">
      <alignment horizontal="center" vertical="top" wrapText="1"/>
    </xf>
    <xf numFmtId="0" fontId="32" fillId="0" borderId="28" xfId="5" applyFont="1" applyFill="1" applyBorder="1" applyAlignment="1">
      <alignment horizontal="center" vertical="top" wrapText="1"/>
    </xf>
    <xf numFmtId="0" fontId="46" fillId="0" borderId="5" xfId="6" applyFont="1" applyBorder="1" applyAlignment="1">
      <alignment horizontal="left" vertical="top" wrapText="1"/>
    </xf>
    <xf numFmtId="0" fontId="46" fillId="0" borderId="7" xfId="6" applyFont="1" applyBorder="1" applyAlignment="1">
      <alignment horizontal="left" vertical="top" wrapText="1"/>
    </xf>
    <xf numFmtId="0" fontId="9" fillId="13" borderId="12" xfId="5" applyFont="1" applyFill="1" applyBorder="1" applyAlignment="1">
      <alignment horizontal="center" vertical="top" wrapText="1"/>
    </xf>
    <xf numFmtId="0" fontId="9" fillId="13" borderId="8" xfId="5" applyFont="1" applyFill="1" applyBorder="1" applyAlignment="1">
      <alignment horizontal="center" vertical="top" wrapText="1"/>
    </xf>
    <xf numFmtId="0" fontId="9" fillId="13" borderId="5" xfId="5" applyFont="1" applyFill="1" applyBorder="1" applyAlignment="1">
      <alignment horizontal="center" vertical="top" wrapText="1"/>
    </xf>
    <xf numFmtId="0" fontId="9" fillId="13" borderId="7" xfId="5" applyFont="1" applyFill="1" applyBorder="1" applyAlignment="1">
      <alignment horizontal="center" vertical="top" wrapText="1"/>
    </xf>
  </cellXfs>
  <cellStyles count="7">
    <cellStyle name="Comma" xfId="2" builtinId="3"/>
    <cellStyle name="Comma 2" xfId="3"/>
    <cellStyle name="Normal" xfId="0" builtinId="0"/>
    <cellStyle name="Normal 2 2" xfId="1"/>
    <cellStyle name="Normal 2 3" xfId="5"/>
    <cellStyle name="Normal 3" xfId="4"/>
    <cellStyle name="Normal 8" xfId="6"/>
  </cellStyles>
  <dxfs count="0"/>
  <tableStyles count="0" defaultTableStyle="TableStyleMedium9" defaultPivotStyle="PivotStyleLight16"/>
  <colors>
    <mruColors>
      <color rgb="FF33CC33"/>
      <color rgb="FFFFFFCC"/>
      <color rgb="FF0000FF"/>
      <color rgb="FFCCFF99"/>
      <color rgb="FF0066FF"/>
      <color rgb="FFFF3300"/>
      <color rgb="FF006600"/>
      <color rgb="FFCC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600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ประสิทธิภาพการใช้พลังงานไฟฟ้า</a:t>
            </a:r>
            <a:endParaRPr lang="en-US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 EUI แต่ละรายปี'!$A$17</c:f>
              <c:strCache>
                <c:ptCount val="1"/>
                <c:pt idx="0">
                  <c:v>EUI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numRef>
              <c:f>'สรุป EUI แต่ละรายปี'!$B$16:$G$16</c:f>
              <c:numCache>
                <c:formatCode>General</c:formatCode>
                <c:ptCount val="6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</c:numCache>
            </c:numRef>
          </c:cat>
          <c:val>
            <c:numRef>
              <c:f>'สรุป EUI แต่ละรายปี'!$B$17:$G$17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6-47BC-8D4B-9F2E4A07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565024"/>
        <c:axId val="601610480"/>
      </c:barChart>
      <c:catAx>
        <c:axId val="3395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01610480"/>
        <c:crosses val="autoZero"/>
        <c:auto val="1"/>
        <c:lblAlgn val="ctr"/>
        <c:lblOffset val="100"/>
        <c:noMultiLvlLbl val="0"/>
      </c:catAx>
      <c:valAx>
        <c:axId val="601610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33956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8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ปริมาณขยะจำแนกประเภทตามปีงบประมาณ</a:t>
            </a:r>
            <a:endPara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สรุปการจัดการขยะ!$C$22</c:f>
              <c:strCache>
                <c:ptCount val="1"/>
                <c:pt idx="0">
                  <c:v>ส่งกำจัด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สรุปการจัดการขยะ!$D$21:$I$21</c:f>
              <c:numCache>
                <c:formatCode>General</c:formatCode>
                <c:ptCount val="6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</c:numCache>
            </c:numRef>
          </c:cat>
          <c:val>
            <c:numRef>
              <c:f>สรุปการจัดการขยะ!$D$22:$I$22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B7-4054-87FE-CEAACD97E42E}"/>
            </c:ext>
          </c:extLst>
        </c:ser>
        <c:ser>
          <c:idx val="1"/>
          <c:order val="1"/>
          <c:tx>
            <c:strRef>
              <c:f>สรุปการจัดการขยะ!$C$23</c:f>
              <c:strCache>
                <c:ptCount val="1"/>
                <c:pt idx="0">
                  <c:v>ส่งจำหน่าย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สรุปการจัดการขยะ!$D$21:$I$21</c:f>
              <c:numCache>
                <c:formatCode>General</c:formatCode>
                <c:ptCount val="6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</c:numCache>
            </c:numRef>
          </c:cat>
          <c:val>
            <c:numRef>
              <c:f>สรุปการจัดการขยะ!$D$23:$I$23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B7-4054-87FE-CEAACD97E42E}"/>
            </c:ext>
          </c:extLst>
        </c:ser>
        <c:ser>
          <c:idx val="2"/>
          <c:order val="2"/>
          <c:tx>
            <c:strRef>
              <c:f>สรุปการจัดการขยะ!$C$24</c:f>
              <c:strCache>
                <c:ptCount val="1"/>
                <c:pt idx="0">
                  <c:v>นำกลับมาใช้ใหม่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สรุปการจัดการขยะ!$D$21:$I$21</c:f>
              <c:numCache>
                <c:formatCode>General</c:formatCode>
                <c:ptCount val="6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</c:numCache>
            </c:numRef>
          </c:cat>
          <c:val>
            <c:numRef>
              <c:f>สรุปการจัดการขยะ!$D$24:$I$24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B7-4054-87FE-CEAACD97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609392"/>
        <c:axId val="601603408"/>
      </c:barChart>
      <c:catAx>
        <c:axId val="60160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01603408"/>
        <c:crosses val="autoZero"/>
        <c:auto val="1"/>
        <c:lblAlgn val="ctr"/>
        <c:lblOffset val="100"/>
        <c:noMultiLvlLbl val="0"/>
      </c:catAx>
      <c:valAx>
        <c:axId val="60160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0160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1400" b="1">
                <a:latin typeface="TH SarabunPSK" pitchFamily="34" charset="-34"/>
                <a:cs typeface="TH SarabunPSK" pitchFamily="34" charset="-34"/>
              </a:defRPr>
            </a:pPr>
            <a:r>
              <a:rPr lang="th-TH" sz="1400" b="1">
                <a:latin typeface="TH SarabunPSK" pitchFamily="34" charset="-34"/>
                <a:cs typeface="TH SarabunPSK" pitchFamily="34" charset="-34"/>
              </a:rPr>
              <a:t>สรุปปริมาณคาร์บอนฟุตพริ้นท์</a:t>
            </a:r>
            <a:r>
              <a:rPr lang="en-US" sz="1400" b="1">
                <a:latin typeface="TH SarabunPSK" pitchFamily="34" charset="-34"/>
                <a:cs typeface="TH SarabunPSK" pitchFamily="34" charset="-34"/>
              </a:rPr>
              <a:t> (tCO2e)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CFO'!$B$28</c:f>
              <c:strCache>
                <c:ptCount val="1"/>
                <c:pt idx="0">
                  <c:v>GHG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0A-477D-9ADB-4AEA0595847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0A-477D-9ADB-4AEA0595847A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40A-477D-9ADB-4AEA059584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 sz="1050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'สรุปการคำนวณ CFO'!$A$29:$A$31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CFO'!$B$29:$B$31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0A-477D-9ADB-4AEA0595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614832"/>
        <c:axId val="601615376"/>
        <c:axId val="0"/>
      </c:bar3DChart>
      <c:catAx>
        <c:axId val="60161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 sz="1100" b="1">
                <a:latin typeface="TH SarabunPSK" pitchFamily="34" charset="-34"/>
                <a:cs typeface="TH SarabunPSK" pitchFamily="34" charset="-34"/>
              </a:defRPr>
            </a:pPr>
            <a:endParaRPr lang="en-US"/>
          </a:p>
        </c:txPr>
        <c:crossAx val="601615376"/>
        <c:crosses val="autoZero"/>
        <c:auto val="1"/>
        <c:lblAlgn val="ctr"/>
        <c:lblOffset val="100"/>
        <c:noMultiLvlLbl val="0"/>
      </c:catAx>
      <c:valAx>
        <c:axId val="601615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th-TH">
                <a:latin typeface="TH SarabunPSK" pitchFamily="34" charset="-34"/>
                <a:cs typeface="TH SarabunPSK" pitchFamily="34" charset="-34"/>
              </a:defRPr>
            </a:pPr>
            <a:endParaRPr lang="en-US"/>
          </a:p>
        </c:txPr>
        <c:crossAx val="6016148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th-TH" sz="1100" b="1">
              <a:latin typeface="TH SarabunPSK" pitchFamily="34" charset="-34"/>
              <a:cs typeface="TH SarabunPSK" pitchFamily="34" charset="-34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19</xdr:row>
      <xdr:rowOff>129540</xdr:rowOff>
    </xdr:from>
    <xdr:to>
      <xdr:col>5</xdr:col>
      <xdr:colOff>6191</xdr:colOff>
      <xdr:row>26</xdr:row>
      <xdr:rowOff>35560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1" b="3398"/>
        <a:stretch>
          <a:fillRect/>
        </a:stretch>
      </xdr:blipFill>
      <xdr:spPr bwMode="auto">
        <a:xfrm>
          <a:off x="152400" y="5628640"/>
          <a:ext cx="500126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6</xdr:row>
      <xdr:rowOff>133350</xdr:rowOff>
    </xdr:from>
    <xdr:to>
      <xdr:col>21</xdr:col>
      <xdr:colOff>142875</xdr:colOff>
      <xdr:row>23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37556</xdr:colOff>
      <xdr:row>19</xdr:row>
      <xdr:rowOff>123552</xdr:rowOff>
    </xdr:from>
    <xdr:to>
      <xdr:col>18</xdr:col>
      <xdr:colOff>960119</xdr:colOff>
      <xdr:row>40</xdr:row>
      <xdr:rowOff>91439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167357</xdr:colOff>
      <xdr:row>26</xdr:row>
      <xdr:rowOff>200793</xdr:rowOff>
    </xdr:from>
    <xdr:to>
      <xdr:col>8</xdr:col>
      <xdr:colOff>256850</xdr:colOff>
      <xdr:row>40</xdr:row>
      <xdr:rowOff>54070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307181</xdr:colOff>
      <xdr:row>10</xdr:row>
      <xdr:rowOff>750093</xdr:rowOff>
    </xdr:from>
    <xdr:to>
      <xdr:col>5</xdr:col>
      <xdr:colOff>399576</xdr:colOff>
      <xdr:row>15</xdr:row>
      <xdr:rowOff>190501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492341" y="4811553"/>
          <a:ext cx="4946335" cy="193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600605</xdr:colOff>
      <xdr:row>17</xdr:row>
      <xdr:rowOff>87323</xdr:rowOff>
    </xdr:from>
    <xdr:to>
      <xdr:col>6</xdr:col>
      <xdr:colOff>264404</xdr:colOff>
      <xdr:row>24</xdr:row>
      <xdr:rowOff>142873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5765" y="7272983"/>
          <a:ext cx="5134959" cy="2242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190501</xdr:colOff>
      <xdr:row>5</xdr:row>
      <xdr:rowOff>23813</xdr:rowOff>
    </xdr:from>
    <xdr:to>
      <xdr:col>8</xdr:col>
      <xdr:colOff>177536</xdr:colOff>
      <xdr:row>10</xdr:row>
      <xdr:rowOff>268818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375661" y="1585913"/>
          <a:ext cx="6692635" cy="27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84714</xdr:colOff>
      <xdr:row>5</xdr:row>
      <xdr:rowOff>166688</xdr:rowOff>
    </xdr:from>
    <xdr:to>
      <xdr:col>14</xdr:col>
      <xdr:colOff>151576</xdr:colOff>
      <xdr:row>18</xdr:row>
      <xdr:rowOff>250032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92694" y="1728788"/>
          <a:ext cx="3629212" cy="60193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j\iea_44\Iea&amp;BEA_&#3591;&#3610;44\New\E&amp;FIRR_Electric\Elect%20ballast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emco66\My%20Documents\Fac&amp;Busin45\LTP\LTP-ele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Report%20&#3650;&#3619;&#3591;&#3591;&#3634;&#3609;&#3588;&#3623;&#3610;&#3588;&#3640;&#3617;\IEA%20&#3650;&#3619;&#3591;&#3591;&#3634;&#3609;&#3588;&#3623;&#3610;&#3588;&#3640;&#3617;%2047\&#3595;&#3636;&#3609;&#3652;&#3593;&#3630;&#3633;&#3657;&#3623;&#3629;&#3640;&#3605;&#3626;&#3634;&#3627;&#3585;&#3619;&#3619;&#3617;\Data%20Box%20Sakon\montree\ISA\Pattanaki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&#3650;&#3588;&#3619;&#3591;&#3585;&#3634;&#3619;&#3629;&#3609;&#3640;&#3619;&#3633;&#3585;&#3625;&#3660;&#3614;&#3621;&#3633;&#3591;&#3591;&#3634;&#3609;&#3649;&#3610;&#3610;&#3617;&#3637;&#3626;&#3656;&#3623;&#3609;&#3619;&#3656;&#3623;&#3617;(VE.&#3614;&#3614;)\report\Model%20New\Mod-a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panyawat%20(f)\VE\final_&#3618;&#3641;&#3648;1-2\model%2051-&#3617;&#3634;&#3605;&#3619;&#3585;&#3634;&#361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Report%20&#3650;&#3619;&#3591;&#3591;&#3634;&#3609;&#3588;&#3623;&#3610;&#3588;&#3640;&#3617;\IEA%20&#3650;&#3619;&#3591;&#3591;&#3634;&#3609;&#3588;&#3623;&#3610;&#3588;&#3640;&#3617;%2047\&#3595;&#3636;&#3609;&#3652;&#3593;&#3630;&#3633;&#3657;&#3623;&#3629;&#3640;&#3605;&#3626;&#3634;&#3627;&#3585;&#3619;&#3619;&#3617;\My%20Documents\ECCT\Siam%20Cepermate\&#3617;&#3634;&#3605;&#3619;&#3585;&#3634;&#3619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a129\data_pea\DATA_PEA\&#3650;&#3619;&#3591;&#3591;&#3634;&#3609;&#3591;&#3610;&#3611;&#3619;&#3632;&#3617;&#3634;&#3603;\15&#3649;&#3626;&#3591;&#3648;&#3592;&#3619;&#3636;&#3597;&#3585;&#3633;&#3621;&#3623;&#3634;&#3652;&#3609;&#3595;&#3660;\&#3588;&#3623;&#3634;&#3617;&#3619;&#3657;&#3629;&#3609;_&#3649;&#3626;&#3591;&#3648;&#3592;&#3619;&#3636;&#35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ic%20Data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Documents%20and%20Settings\Verapong\Desktop\VE%2040%20&#3649;&#3627;&#3656;&#3591;%20EARTH\&#3652;&#3607;&#3618;&#3608;&#3609;&#3608;&#3619;\&#3650;&#3619;&#3591;&#3609;&#3657;&#3635;&#3649;&#3586;&#3655;&#3591;&#3652;&#3607;&#3618;&#3608;&#3609;&#3607;&#3619;-re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Documents%20and%20Settings\Verapong\Desktop\&#3607;&#3635;&#3605;&#3634;&#3619;&#3634;&#3591;\&#3585;&#3621;&#3640;&#3656;&#3617;&#3629;&#3640;&#3610;&#3621;-&#3624;&#3619;&#3637;&#3626;&#3632;&#3648;&#3585;&#3625;\&#3652;&#3607;&#3618;&#3608;&#3609;&#3608;&#3619;\&#3650;&#3619;&#3591;&#3609;&#3657;&#3635;&#3649;&#3586;&#3655;&#3591;&#3652;&#3607;&#3618;&#3608;&#3609;&#3607;&#3619;-ele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Report%20&#3650;&#3619;&#3591;&#3591;&#3634;&#3609;&#3588;&#3623;&#3610;&#3588;&#3640;&#3617;\IEA%20&#3650;&#3619;&#3591;&#3591;&#3634;&#3609;&#3588;&#3623;&#3610;&#3588;&#3640;&#3617;%2047\&#3595;&#3636;&#3609;&#3652;&#3593;&#3630;&#3633;&#3657;&#3623;&#3629;&#3640;&#3605;&#3626;&#3634;&#3627;&#3585;&#3619;&#3619;&#3617;\Data%20Box%20Sakon\montree\ISA\Plywood-Sum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emco66\&#3619;&#3634;&#3618;&#3591;&#3634;&#3609;%20EMCO66\CFD\&#3650;&#3619;&#3591;&#3591;&#3634;&#3609;&#3649;&#3611;&#3657;&#3591;&#3617;&#3633;&#3609;&#3585;&#3634;&#3628;&#3626;&#3636;&#3609;&#3608;&#3640;&#3660;\Mod21-a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ywood%20re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D\&#3629;&#3634;&#3588;&#3634;&#3619;&#3608;&#3640;&#3619;&#3585;&#3636;&#3592;\&#3611;&#3637;48\Report\26%20-%20C.S.K.(&#3627;&#3633;&#3623;&#3607;&#3632;&#3648;&#3621;)\Report\C.S.K.(&#3627;&#3633;&#3623;&#3607;&#3632;&#3648;&#3621;)-ele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D\&#3650;&#3619;&#3591;&#3591;&#3634;&#3609;&#3588;&#3623;&#3610;&#3588;&#3640;&#3617;\model_rep\Model-new\AUPP-el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MyDocuments\2550\model\A-MODEL\Model-&#3648;&#3604;&#3636;&#3617;\Back-Ind\Ind-ac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E\Value%20Engineering(VE%2050)\Report\04_&#3627;&#3609;&#3629;&#3591;&#3610;&#3633;&#3623;&#3621;&#3635;&#3616;&#3641;\02-&#3610;.&#3586;&#3657;&#3634;&#3623;&#3624;&#3619;&#3637;&#3652;&#3607;&#3618;&#3651;&#3627;&#3617;&#3656;%202\&#3586;&#3657;&#3634;&#3623;&#3624;&#3619;&#3637;&#3652;&#3607;&#3618;&#3651;&#3627;&#3617;&#3656;2-Lighti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Report%20&#3650;&#3619;&#3591;&#3591;&#3634;&#3609;&#3588;&#3623;&#3610;&#3588;&#3640;&#3617;\IEA%20&#3650;&#3619;&#3591;&#3591;&#3634;&#3609;&#3588;&#3623;&#3610;&#3588;&#3640;&#3617;%2047\&#3595;&#3636;&#3609;&#3652;&#3593;&#3630;&#3633;&#3657;&#3623;&#3629;&#3640;&#3605;&#3626;&#3634;&#3627;&#3585;&#3619;&#3619;&#3617;\&#3629;&#3591;&#3588;&#3660;&#3585;&#3634;&#3619;&#3648;&#3616;&#3626;&#3633;&#3594;\&#3649;&#3626;&#3591;&#3626;&#3623;&#3656;&#3634;&#3591;-&#3648;&#3616;&#3626;&#3633;&#359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panyawat%20(f)\WORK\2551\VE%20SME%20north\email\510926%20&#3629;&#3636;&#3609;&#3648;&#3605;&#3629;&#3619;&#3660;&#3629;&#3632;&#3650;&#3585;&#3619;&#3648;&#3607;&#3588;%20(&#3614;&#3614;)%20rev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WORKS\EMCO1\&#3591;&#3634;&#3609;&#3650;&#3588;&#3619;&#3591;&#3585;&#3634;&#3619;\VE.50\13%20&#3649;&#3627;&#3656;&#3591;(&#3626;&#3617;&#3610;&#3641;&#3619;&#3603;&#3660;_2)\&#3603;&#3636;&#3624;&#3619;&#3634;\&#3603;&#3636;&#3624;&#3619;&#3634;-th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Model-21\Mid-21\Mid21-ele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D\&#3650;&#3619;&#3591;&#3591;&#3634;&#3609;&#3588;&#3623;&#3610;&#3588;&#3640;&#3617;\&#3611;&#3637;49\Report\Fa01&#3652;&#3627;&#3617;&#3652;&#3607;&#3618;\Thaitoy-Ligh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&#3650;&#3588;&#3619;&#3591;&#3585;&#3634;&#3619;&#3629;&#3609;&#3640;&#3619;&#3633;&#3585;&#3625;&#3660;&#3614;&#3621;&#3633;&#3591;&#3591;&#3634;&#3609;&#3649;&#3610;&#3610;&#3617;&#3637;&#3626;&#3656;&#3623;&#3609;&#3619;&#3656;&#3623;&#3617;(VE.&#3614;&#3614;)\report\Model%20New\Mod-chil-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ecct\d\D_DOCUMENT\Chatri130\Detial%20Audit\Detail45\&#3650;&#3619;&#3591;&#3591;&#3634;&#3609;&#3585;&#362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-server\&#3650;&#3588;&#3619;&#3591;&#3585;&#3634;&#3619;&#3629;&#3609;&#3640;&#3619;&#3633;&#3585;&#3625;&#3660;&#3614;&#3621;&#3633;&#3591;&#3591;&#3634;&#3609;&#3649;&#3610;&#3610;&#3617;&#3637;&#3626;&#3656;&#3623;&#3609;&#3619;&#3656;&#3623;&#3617;%20ve%20&#3611;&#3637;50\Model-21\Mid-21\ELE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m\iea%20&#3650;&#3619;&#3591;&#3591;&#3634;&#3609;&#3588;&#3623;\REPORT\IEA%20&#3650;&#3619;&#3591;&#3591;&#3634;&#3609;&#3588;&#3623;&#3610;&#3588;&#3640;&#3617;%2044\&#3652;&#3607;&#3618;&#3648;&#3619;&#3595;&#3636;&#3656;&#360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My%20Documents\&#3617;&#3634;&#3605;&#3619;&#3634;&#3585;&#3634;&#3619;\&#3626;&#3618;&#3634;&#3617;&#3649;&#3629;&#3591;&#3650;&#3585;&#3621;&#3629;&#3633;&#3621;&#3621;&#3629;&#3618;\&#3626;&#3618;&#3634;&#3617;&#3649;&#3629;&#3591;&#3650;&#3585;&#3621;&#3629;&#3633;&#3621;&#3621;&#3629;&#3618;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FO_Office2022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19\c\My%20Documents\&#3650;&#3604;&#3618;&#3621;&#3632;&#3648;&#3629;&#3637;&#3618;&#3604;\A-Model\MOD-CH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WBALLAS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01.&#3650;&#3588;&#3619;&#3591;&#3585;&#3634;&#3619;&#3607;&#3637;&#3656;&#3611;&#3619;&#3638;&#3585;&#3625;&#3634;&#3604;&#3657;&#3634;&#3609;&#3614;&#3621;&#3633;&#3591;&#3591;&#3634;&#3609;\&#3617;.&#3648;&#3585;&#3625;&#3605;&#3619;\&#3617;.&#3648;&#3585;&#3625;&#3605;&#3619;%2055\panyawat%20(f)\&#3650;&#3588;&#3619;&#3591;&#3585;&#3634;&#3619;&#3629;&#3609;&#3640;&#3619;&#3633;&#3585;&#3625;&#3660;&#3614;&#3621;&#3633;&#3591;&#3591;&#3634;&#3609;&#3649;&#3610;&#3610;&#3617;&#3637;&#3626;&#3656;&#3623;&#3609;&#3619;&#3656;&#3623;&#3617;(VE.&#3614;&#3614;)\report\Model%20New\Mod-ch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o19\c\My%20Documents\&#3650;&#3604;&#3618;&#3621;&#3632;&#3648;&#3629;&#3637;&#3618;&#3604;\A-Model\MOD-A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FLECTO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55%20&#3626;&#3635;&#3609;&#3633;&#3585;&#3627;&#3629;&#3626;&#3617;&#3640;&#3604;%20&#3617;&#3585;\&#3605;&#3633;&#3623;&#3594;&#3637;&#3657;&#3623;&#3633;&#3604;%20&#3585;&#3614;&#3619;\10.&#3649;&#3610;&#3610;&#3611;&#3619;&#3632;&#3648;&#3617;&#3636;&#3609;%20(&#3648;&#3594;&#3636;&#3591;&#3614;&#3620;&#3605;&#3636;&#3585;&#3619;&#3619;&#36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RR"/>
      <sheetName val="Cash EIR"/>
      <sheetName val="Firr"/>
      <sheetName val="Cash Fir"/>
    </sheetNames>
    <sheetDataSet>
      <sheetData sheetId="0"/>
      <sheetData sheetId="1"/>
      <sheetData sheetId="2">
        <row r="10">
          <cell r="G10">
            <v>1</v>
          </cell>
        </row>
        <row r="11">
          <cell r="G11">
            <v>4.5</v>
          </cell>
        </row>
        <row r="15">
          <cell r="E15">
            <v>312000</v>
          </cell>
        </row>
        <row r="19">
          <cell r="E19">
            <v>54992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-Bill"/>
      <sheetName val="Data-General"/>
      <sheetName val="Load_Curve"/>
      <sheetName val="Load"/>
      <sheetName val="Distribution"/>
      <sheetName val="single line"/>
      <sheetName val="Energy&amp;Water"/>
      <sheetName val="กระบวนการผลิต"/>
      <sheetName val="XmerGen"/>
      <sheetName val="List"/>
      <sheetName val="Cal"/>
      <sheetName val="ElectricApp"/>
      <sheetName val="PF มอเตอร์"/>
      <sheetName val="มอเตอร์ประสิทธิภาพ"/>
      <sheetName val="มอเตอร์ประสิทธิภาพ-txt"/>
      <sheetName val="IRR"/>
      <sheetName val="VSD-Air Com"/>
      <sheetName val="มอเตอร์กับโหลด"/>
      <sheetName val="PFมอเตอร์-txt"/>
      <sheetName val="มอเตอร์กับโหลด-txt"/>
      <sheetName val="Circuits"/>
      <sheetName val="LightData"/>
      <sheetName val="LightSummary"/>
      <sheetName val="Lighting"/>
      <sheetName val="Light-ch"/>
      <sheetName val="LightSave -หลอด"/>
      <sheetName val="FIRR1"/>
      <sheetName val="FIRR2"/>
      <sheetName val="LightSaveText"/>
      <sheetName val="LightSave"/>
      <sheetName val="Summary"/>
      <sheetName val="VSD-Pump"/>
      <sheetName val="Peak"/>
      <sheetName val="Voltage"/>
      <sheetName val="PFadj"/>
      <sheetName val="GenSave"/>
      <sheetName val="สายพาน"/>
      <sheetName val="X-mer"/>
      <sheetName val="#REF"/>
    </sheetNames>
    <sheetDataSet>
      <sheetData sheetId="0" refreshError="1"/>
      <sheetData sheetId="1" refreshError="1">
        <row r="9">
          <cell r="Y9">
            <v>0.88349</v>
          </cell>
        </row>
        <row r="14">
          <cell r="X14">
            <v>1</v>
          </cell>
        </row>
        <row r="15">
          <cell r="X15">
            <v>4.5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Table2.E-Bill"/>
      <sheetName val="Table1"/>
      <sheetName val="Table3-index"/>
      <sheetName val="2.5H+E-Energy"/>
      <sheetName val="ข.2.1Tr.1-24"/>
      <sheetName val="ข.214.Motor"/>
      <sheetName val="5.2ballast"/>
      <sheetName val="ข.2.2 Lamp"/>
      <sheetName val="ข4 Bal-Fac1"/>
      <sheetName val="ข.4Ballast"/>
      <sheetName val="ช3.Sum-Tr"/>
      <sheetName val="ข.3HEmotor"/>
      <sheetName val="ข.2.3.1air comp"/>
      <sheetName val="5.3air-leak"/>
      <sheetName val="ข.6.1Airtank"/>
      <sheetName val="ข.5.1 air leak"/>
      <sheetName val="Sheet1"/>
      <sheetName val="ข.2.3.2 ตรวจวัดair leak"/>
      <sheetName val="Table5.1,2"/>
      <sheetName val="Table5.5,6"/>
      <sheetName val="6.อเสนอแนะ"/>
      <sheetName val="ข2.Air-dry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MENU"/>
      <sheetName val="DATA (2)"/>
      <sheetName val="Installation"/>
      <sheetName val="Maintenance"/>
      <sheetName val="DATA"/>
      <sheetName val="DataTransfer"/>
      <sheetName val="ElectMeasure"/>
      <sheetName val="Roofinsulate"/>
      <sheetName val="Film"/>
      <sheetName val="Performance"/>
      <sheetName val="EXa"/>
      <sheetName val="HighEER"/>
      <sheetName val="Changed"/>
      <sheetName val="CashFlow"/>
      <sheetName val="EconConstant (2)"/>
      <sheetName val="EconConstant"/>
      <sheetName val="Summary"/>
      <sheetName val="MakeMacro"/>
      <sheetName val="AirCondMACRO"/>
      <sheetName val="SelectMACRO"/>
      <sheetName val="PrintDialog"/>
      <sheetName val="Print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H3">
            <v>0</v>
          </cell>
        </row>
        <row r="7">
          <cell r="BB7">
            <v>102.8</v>
          </cell>
          <cell r="BC7">
            <v>0</v>
          </cell>
          <cell r="BD7">
            <v>0</v>
          </cell>
          <cell r="BE7">
            <v>1.5348999999999999</v>
          </cell>
          <cell r="BF7">
            <v>0.66710000000000003</v>
          </cell>
          <cell r="BG7">
            <v>0.60619999999999996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Number"/>
      <sheetName val="รับรอง"/>
      <sheetName val="บทสรุปผู้บริหาร1"/>
      <sheetName val="DataInput"/>
      <sheetName val="Cover"/>
      <sheetName val="บทสรุปผู้บริหาร"/>
      <sheetName val="ตารางสรุปผู้บริหาร"/>
      <sheetName val="สารบัญ"/>
      <sheetName val="สารบัญ ภาคผนวก"/>
      <sheetName val="1ข้อมูลทั่วไป"/>
      <sheetName val="1.3การผลิต"/>
      <sheetName val="สรุปไฟฟ้า"/>
      <sheetName val="Load_Curve"/>
      <sheetName val="Energy&amp;Water"/>
      <sheetName val="ปริมาณการผลิต"/>
      <sheetName val="ดัชนีการใช้พลังงาน"/>
      <sheetName val="2กิจกรรม"/>
      <sheetName val="EMM"/>
      <sheetName val="กำหนดนโยบาย"/>
      <sheetName val="การฝึกอบรม"/>
      <sheetName val="การสำรวจ"/>
      <sheetName val="กำหนดมาตรการ"/>
      <sheetName val="จัดทำแผน"/>
      <sheetName val="แผน"/>
      <sheetName val="ดำเนินมาตรการ"/>
      <sheetName val="ศักยภาพ"/>
      <sheetName val="ภาคผนวก"/>
      <sheetName val="สรุปมาตรการ"/>
      <sheetName val="กรณีตัวอย่าง3(TAP)"/>
      <sheetName val="กรณีตัวอย่าง4(PF)"/>
      <sheetName val="รายมาตรการ (2)"/>
      <sheetName val="รับรอง1"/>
      <sheetName val="เป้าหมาย3ปี"/>
      <sheetName val="กรณีตัวอย่าง1(Low Watt)"/>
      <sheetName val="กรณีตัวอย่าง2(ลดวัตต์หลอด)"/>
      <sheetName val="กรณีตัวอย่าง3(ปิดหลอด)"/>
      <sheetName val="กรณีตัวอย่าง4(ลดหลอด)"/>
      <sheetName val="กรณีตัวอย่าง5(สวิทย์กระตุก)"/>
      <sheetName val="กรณีตัวอย่าง6(หลังคาโปร่งแสง)"/>
      <sheetName val="กรณีตัวอย่าง7(เปลี่ยนโคม&amp;Low  )"/>
      <sheetName val="กรณีตัวอย่าง8(ปรับTAP)"/>
      <sheetName val="กรณีตัวอย่าง9(รวมโหลดหม้อแปลง)"/>
      <sheetName val="กรณีตัวอย่าง10(PFadj)"/>
      <sheetName val="กรณีตัวอย่าง11(ลมรั่ว)"/>
      <sheetName val="กรณีตัวอย่าง12(ลดความดัน)"/>
      <sheetName val="กรณีตัวอย่าง13(ลดขนาดเครื่ออัด)"/>
      <sheetName val="กรณีตัวอย่าง14(ปิดปั๊มลม)"/>
      <sheetName val="กรณีตัวอย่าง15( pressureSW)"/>
      <sheetName val="กรณีตัวอย่าง16(เปลียนสายพาน)"/>
      <sheetName val="กรณีตัวอย่าง17(ปิดพัดลม)"/>
      <sheetName val="กรณีตัวอย่าง 18(ปิดช่องดูดฝุ่น)"/>
      <sheetName val="กรณีตัวอย่าง19(VSD pump)"/>
      <sheetName val="กรณีตัวอย่าง20(MLC)"/>
      <sheetName val="กรณีตัวอย่าง21(เดินเปล่า)"/>
      <sheetName val="กรณีตัวอย่าง22(หุ้มฉนวน)"/>
      <sheetName val="กรณีตัวอย่าง23(ปิดคอมฯ)"/>
      <sheetName val="กรณีตัวอย่าง24(ถอดปลั๊ก)"/>
      <sheetName val="กรณีตัวอย่าง25(Peak)"/>
      <sheetName val="กรณีตัวอย่าง26(TOU)"/>
      <sheetName val="กรณีตัวอย่าง27(ปิดพักเที่ยง)"/>
      <sheetName val="กรณีตัวอย่าง28(ย้ายเวลา)"/>
      <sheetName val="กรณีตัวอย่าง29(ปรับวางใบมีด)"/>
      <sheetName val="กรณีตัวอย่าง30(ล้างแอร์)"/>
      <sheetName val="กรณีตัวอย่าง31(ET)"/>
      <sheetName val="กรณีตัวอย่าง32(ปรับ 25 องศา)"/>
      <sheetName val="กรณีตัวอย่าง33(กั้นห้อง)"/>
      <sheetName val="กรณีตัวอย่าง34(เติมน้ำยาแอร์)"/>
      <sheetName val="กรณีตัวอย่าง35(Comp)"/>
      <sheetName val="กรณีตัวอย่าง36(ปรับตู้เย็น)"/>
      <sheetName val="กรณีตัวอย่าง37(Heat Exchange)"/>
      <sheetName val="กรณีตัวอย่าง38.1(ลดอากาศเกิน1)"/>
      <sheetName val="กรณีตัวอย่าง40(หุ้มฉนวน)"/>
      <sheetName val="กรณีตัวอย่าง41(Steam Trap)"/>
      <sheetName val="กรณีตัวอย่าง39(ลดการรั่วไอน้ำ)"/>
      <sheetName val="กรณีตัวอย่าง42(เพิ่ม Temp น้ำ)"/>
      <sheetName val="กรณีตัวอย่าง43(ใช้คอนเดนเสท)"/>
      <sheetName val="กรณีตัวอย่าง44(เปลียน Fuel)"/>
      <sheetName val="กรณีตัวอย่าง45(การติดตั้งม่าน)"/>
    </sheetNames>
    <sheetDataSet>
      <sheetData sheetId="0">
        <row r="13">
          <cell r="C13" t="str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ข้อเสนอ"/>
      <sheetName val="ข.2 รายละเอียด"/>
      <sheetName val="เปอร์เซนต์ใช้พลังงานไฟฟ้า"/>
      <sheetName val="ข้อเสนอแนะไฟฟ้า"/>
      <sheetName val="วิเคราะห์บิลTODไม่มีค่าปรับ"/>
      <sheetName val="วิเคราะห์บิลTOD"/>
      <sheetName val="วิเคราะห์บิลมีค่าปรับ"/>
      <sheetName val="โหลดแฟคมีค่าปรับ"/>
      <sheetName val="วิเคราะห์บิล"/>
      <sheetName val="โหลดแฟค"/>
      <sheetName val="PF"/>
      <sheetName val="เปลี่ยนTap"/>
      <sheetName val="เปลี่ยนTap1"/>
      <sheetName val="ขนานโหลด"/>
      <sheetName val="ตัดหม้อแปลงออกจากระบบ"/>
      <sheetName val="เปลี่ยนมอเตอร์แบบตรวจวัด"/>
      <sheetName val="เปลี่ยนมอเตอร์(ไม่ตรวจวัด))"/>
      <sheetName val="เปลี่ยนบัลลาสต์"/>
      <sheetName val="เปลี่ยนบัลลาสต์ 2 "/>
      <sheetName val="เปลี่ยนหลอด"/>
      <sheetName val="ลมรั่ว"/>
      <sheetName val="TANK"/>
      <sheetName val="TDATA"/>
      <sheetName val="MDATA"/>
      <sheetName val="ข้อมูลกราฟ1"/>
      <sheetName val="ข้อมูลกราฟ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K18">
            <v>2.08</v>
          </cell>
        </row>
      </sheetData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5"/>
      <sheetName val="3.8"/>
      <sheetName val="combustion"/>
      <sheetName val="change oi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ับรอง"/>
      <sheetName val="PageNumber"/>
      <sheetName val="DataInput"/>
      <sheetName val="บทสรุปผู้บริหาร1"/>
      <sheetName val="Cover (2)"/>
      <sheetName val="บทสรุปผู้บริหาร2"/>
      <sheetName val="รับรอง (2)"/>
      <sheetName val="สารบัญ"/>
      <sheetName val="สารบัญ ภาคผนวก"/>
      <sheetName val="1ข้อมูลทั่วไป"/>
      <sheetName val="1.3การผลิต"/>
      <sheetName val="สรุปไฟฟ้า"/>
      <sheetName val="Load_Curve"/>
      <sheetName val="2กิจกรรม"/>
      <sheetName val="EMM"/>
      <sheetName val="กำหนดนโยบาย"/>
      <sheetName val="การฝึกอบรม"/>
      <sheetName val="การสำรวจ"/>
      <sheetName val="กำหนดมาตรการ"/>
      <sheetName val="จัดทำแผน"/>
      <sheetName val="แผน"/>
      <sheetName val="ดำเนินมาตรการ"/>
      <sheetName val="Peak"/>
      <sheetName val="ศักยภาพ"/>
      <sheetName val="สายพาน "/>
      <sheetName val="รวมโหลด"/>
      <sheetName val="ลด T"/>
      <sheetName val="FIRR"/>
      <sheetName val="comP"/>
      <sheetName val="PF."/>
      <sheetName val="UseTOU"/>
      <sheetName val="หลังคาโปร่ง"/>
      <sheetName val="เดินตัวเปล่า"/>
      <sheetName val="สายพาน"/>
      <sheetName val="ข้อเสนอแนะ"/>
      <sheetName val="s1"/>
      <sheetName val="บำรุง air"/>
      <sheetName val="s2"/>
      <sheetName val="INDEX"/>
      <sheetName val="Spit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รายมาตรการ (2)"/>
      <sheetName val="รับรอง1"/>
      <sheetName val="เป้าหมาย3ป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General"/>
      <sheetName val="Energy-Bill"/>
      <sheetName val="สรุปไฟฟ้า"/>
      <sheetName val="Load_Curve"/>
      <sheetName val="Energy&amp;Water"/>
      <sheetName val="ปริมาณการผลิต"/>
      <sheetName val="ดัชนีการใช้พลังงาน"/>
      <sheetName val="ElectricApp"/>
      <sheetName val="เครื่องอัดอากาศ"/>
      <sheetName val="ลดลมรั่ว"/>
      <sheetName val="ลดลมรั่ว(Text)"/>
      <sheetName val="XmerGen"/>
      <sheetName val="Circuits"/>
      <sheetName val="หม้อแปลง (1)"/>
      <sheetName val="กราฟ (1)"/>
      <sheetName val="หม้อแปลง (2)"/>
      <sheetName val="กราฟ (2)"/>
      <sheetName val="หม้อแปลง (3)"/>
      <sheetName val="กราฟ (3)"/>
      <sheetName val="หม้อแปลง (4)"/>
      <sheetName val="กราฟ (4)"/>
      <sheetName val="PFadj"/>
      <sheetName val="กระบวนการผลิต"/>
      <sheetName val="รายละเอียดกระบวนการ"/>
      <sheetName val="การลดPaek"/>
      <sheetName val="Distribution"/>
      <sheetName val="PageNumber"/>
      <sheetName val="รับรอง"/>
      <sheetName val="DataInput"/>
      <sheetName val="บทสรุปผู้บริหาร1"/>
      <sheetName val="Cover new"/>
      <sheetName val="บทสรุปผู้บริหาร"/>
      <sheetName val="ตารางสรุปผู้บริหาร"/>
      <sheetName val="สารบัญ"/>
      <sheetName val="สารบัญ ภาคผนวก"/>
      <sheetName val="1ข้อมูลทั่วไป"/>
      <sheetName val="1.3การผลิต"/>
      <sheetName val="2กิจกรรม"/>
      <sheetName val="EMM"/>
      <sheetName val="กำหนดนโยบาย"/>
      <sheetName val="การฝึกอบรม"/>
      <sheetName val="การสำรวจ"/>
      <sheetName val="กำหนดมาตรการ"/>
      <sheetName val="จัดทำแผน"/>
      <sheetName val="แผน"/>
      <sheetName val="ดำเนินมาตรการ"/>
      <sheetName val="ศักยภาพ"/>
      <sheetName val="ภาคผนวก"/>
      <sheetName val="กรณีตัวอย่าง1(Heat Exchange)"/>
      <sheetName val="คำนวณกรณีตัวอย่าง1"/>
      <sheetName val="กรณีตัวอย่าง3(TAP)"/>
      <sheetName val="กรณีตัวอย่าง4(PF)"/>
      <sheetName val="รายมาตรการ (2)"/>
      <sheetName val="รับรอง1"/>
      <sheetName val="เป้าหมาย3ปี"/>
      <sheetName val="Cover"/>
      <sheetName val="2.การผลิต"/>
      <sheetName val="Energy"/>
      <sheetName val="สัดส่วนใช้พลังงาน"/>
      <sheetName val="สัดส่วนใช้พลังงาน2"/>
      <sheetName val="ข้อเสนอแนะ"/>
      <sheetName val="ตารางสรุป"/>
      <sheetName val="SingleLine"/>
      <sheetName val="LightSummary"/>
      <sheetName val="Installation"/>
      <sheetName val="Data_Boiler"/>
      <sheetName val="Lighting"/>
      <sheetName val="ElectMeasure (2)"/>
      <sheetName val="Performance (2)"/>
      <sheetName val="ElectMeasure"/>
      <sheetName val="Performance"/>
      <sheetName val="INDEX"/>
      <sheetName val="สรุปมาตรการ"/>
      <sheetName val="DataTransfer"/>
      <sheetName val="DATA"/>
      <sheetName val="Data General"/>
      <sheetName val="ลดอุณหภูมิน้ำยาชุบ"/>
      <sheetName val="กรณีตัวอย่าง28(ย้ายเวลาอุ่น)"/>
      <sheetName val="กรณีตัวอย่าง28(ย้ายเวลาชุบ)"/>
      <sheetName val="กรณีตัวอย่าง1(Low Watt)"/>
      <sheetName val="กรณีตัวอย่าง2(ลดวัตต์หลอด)"/>
      <sheetName val="กรณีตัวอย่าง3(ปิดหลอด)"/>
      <sheetName val="กรณีตัวอย่าง4(ลดหลอด)"/>
      <sheetName val="กรณีตัวอย่าง5(สวิทช์กระตุก)"/>
      <sheetName val="HighEER"/>
      <sheetName val="Changed (2)"/>
      <sheetName val="Changed"/>
      <sheetName val="กรณีตัวอย่าง10(PFadj)"/>
      <sheetName val="กรณีตัวอย่าง6(หลังคาโปร่งแสง)"/>
      <sheetName val="กรณีตัวอย่าง7(เปลี่ยนโคม&amp;Low  )"/>
      <sheetName val="กรณีตัวอย่าง8(ปรับTAP)"/>
      <sheetName val="กรณีตัวอย่าง9(รวมโหลดหม้อแปลง)"/>
      <sheetName val="กรณีตัวอย่าง11(ลมรั่ว)"/>
      <sheetName val="กรณีตัวอย่าง12(ลดความดัน)"/>
      <sheetName val="กรณีตัวอย่าง13(ลดขนาดเครื่ออัด)"/>
      <sheetName val="กรณีตัวอย่าง14(ปิดปั๊มลม)"/>
      <sheetName val="กรณีตัวอย่าง15( pressureSW)"/>
      <sheetName val="กรณีตัวอย่าง16(เปลียนสายพาน)"/>
      <sheetName val="กรณีตัวอย่าง17(ปิดพัดลม)"/>
      <sheetName val="กรณีตัวอย่าง 18(ปิดช่องดูดฝุ่น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 ข.2 รายละเอียด"/>
      <sheetName val="ข3.Off-Tr"/>
      <sheetName val="ข4.HEmotor"/>
      <sheetName val="Motor2"/>
      <sheetName val="ข2motor"/>
      <sheetName val="Table1-EE"/>
      <sheetName val="Energy_sum"/>
      <sheetName val="%Energy"/>
      <sheetName val="Index"/>
      <sheetName val="Table1-Fuel-Sum"/>
      <sheetName val="ช2-Lamp"/>
      <sheetName val="5.2Balast"/>
      <sheetName val="PF"/>
      <sheetName val="ข4Balast"/>
      <sheetName val="Table5.3Acon"/>
      <sheetName val="ข2.2-Aircon"/>
      <sheetName val="5.3-Aircon"/>
      <sheetName val="ข5Acon"/>
      <sheetName val="6.เสรุป"/>
      <sheetName val="ข5HEAircom"/>
      <sheetName val="ข2.3Acom"/>
      <sheetName val="TDATA"/>
      <sheetName val="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2">
          <cell r="O42">
            <v>2.36</v>
          </cell>
        </row>
      </sheetData>
      <sheetData sheetId="6" refreshError="1"/>
      <sheetData sheetId="7" refreshError="1"/>
      <sheetData sheetId="8"/>
      <sheetData sheetId="9" refreshError="1">
        <row r="19">
          <cell r="L19">
            <v>3402900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Group"/>
      <sheetName val="MENU"/>
      <sheetName val="DATA"/>
      <sheetName val="datasum"/>
      <sheetName val="Installation"/>
      <sheetName val="DataTransfer"/>
      <sheetName val="ElectMeasure"/>
      <sheetName val="Performance"/>
      <sheetName val="Maintenance"/>
      <sheetName val="Changed"/>
      <sheetName val="ET"/>
      <sheetName val="Film"/>
      <sheetName val="Roofinsulate"/>
      <sheetName val="HighEER"/>
      <sheetName val="CashFlow"/>
      <sheetName val="ปรับอุณหภูมิ"/>
      <sheetName val="Summary"/>
      <sheetName val="EconConstant"/>
      <sheetName val="MakeMacro"/>
      <sheetName val="AirCondMACRO"/>
      <sheetName val="SelectMACRO"/>
      <sheetName val="PrintDialog"/>
      <sheetName val="PrintModule"/>
      <sheetName val="Mod21-ac"/>
      <sheetName val="MOD-AC"/>
      <sheetName val="RoofIns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,2 HE"/>
      <sheetName val="Table3 EE"/>
      <sheetName val="TABLE4 %HE"/>
      <sheetName val="TABLE5 Index"/>
      <sheetName val="ข.2.1"/>
      <sheetName val="ข2.1.4mo"/>
      <sheetName val="ช2.2Lamp"/>
      <sheetName val="ข2.3Acom"/>
      <sheetName val="ข.2.3.2 air leak"/>
      <sheetName val="ข.2.4.1Measre AirCon"/>
      <sheetName val="ข2.4ac"/>
      <sheetName val="ข4.Off-Tr"/>
      <sheetName val="ข4.HEmotor"/>
      <sheetName val="Motor2"/>
      <sheetName val="ข3PF"/>
      <sheetName val="5.2Balast"/>
      <sheetName val="ข4Balast"/>
      <sheetName val="Table5.3Acon"/>
      <sheetName val="5.3-Aircon"/>
      <sheetName val="ข5Acon"/>
      <sheetName val="6.สรุป"/>
      <sheetName val="ข6HEAircom"/>
      <sheetName val="TDATA"/>
      <sheetName val="MDATA"/>
    </sheetNames>
    <sheetDataSet>
      <sheetData sheetId="0" refreshError="1"/>
      <sheetData sheetId="1" refreshError="1">
        <row r="42">
          <cell r="O42">
            <v>2.36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General"/>
      <sheetName val="XmerGen"/>
      <sheetName val="ElectricApp"/>
      <sheetName val="ตรวจวัดอื่น ๆ"/>
      <sheetName val="Energy-Bill"/>
      <sheetName val="Load_Curve"/>
      <sheetName val="Distribution"/>
      <sheetName val="RoomLoad"/>
      <sheetName val="LightSummary"/>
      <sheetName val="Energy&amp;Water"/>
      <sheetName val="single line"/>
      <sheetName val="LightData"/>
      <sheetName val="Lighting"/>
      <sheetName val="light-ch"/>
      <sheetName val="LightingSave"/>
      <sheetName val="LightSaveText"/>
      <sheetName val="Load_Curve (2)"/>
      <sheetName val="X-mer"/>
      <sheetName val="Circuits"/>
      <sheetName val="PeakAdj"/>
      <sheetName val="เครื่องปรับแรงดัน"/>
      <sheetName val="PFadj"/>
      <sheetName val="FIRR"/>
      <sheetName val="IRR"/>
      <sheetName val="X-mer (2)"/>
      <sheetName val="TABadj"/>
      <sheetName val="GenSave"/>
      <sheetName val="Module1"/>
      <sheetName val="รับรอง"/>
      <sheetName val="บทสรุปผู้บริหาร1"/>
      <sheetName val="สารบัญ ภาคผนวก"/>
      <sheetName val="DataTransfer"/>
      <sheetName val="DATA"/>
      <sheetName val="Data General"/>
      <sheetName val="ลดอุณหภูมิน้ำยาชุบ"/>
      <sheetName val="กรณีตัวอย่าง28(ย้ายเวลาอุ่น)"/>
      <sheetName val="กรณีตัวอย่าง28(ย้ายเวลาชุบ)"/>
      <sheetName val="กรณีตัวอย่าง1(Low Watt)"/>
      <sheetName val="กรณีตัวอย่าง2(ลดวัตต์หลอด)"/>
      <sheetName val="กรณีตัวอย่าง3(ปิดหลอด)"/>
      <sheetName val="กรณีตัวอย่าง4(ลดหลอด)"/>
      <sheetName val="กรณีตัวอย่าง5(สวิทช์กระตุก)"/>
      <sheetName val="HighEER"/>
      <sheetName val="Changed (2)"/>
      <sheetName val="Changed"/>
      <sheetName val="กรณีตัวอย่าง10(PFadj)"/>
      <sheetName val="กรณีตัวอย่าง6(หลังคาโปร่งแสง)"/>
      <sheetName val="กรณีตัวอย่าง7(เปลี่ยนโคม&amp;Low  )"/>
      <sheetName val="กรณีตัวอย่าง8(ปรับTAP)"/>
      <sheetName val="กรณีตัวอย่าง9(รวมโหลดหม้อแปลง)"/>
      <sheetName val="กรณีตัวอย่าง11(ลมรั่ว)"/>
      <sheetName val="กรณีตัวอย่าง12(ลดความดัน)"/>
      <sheetName val="กรณีตัวอย่าง13(ลดขนาดเครื่ออัด)"/>
      <sheetName val="กรณีตัวอย่าง14(ปิดปั๊มลม)"/>
      <sheetName val="กรณีตัวอย่าง15( pressureSW)"/>
      <sheetName val="กรณีตัวอย่าง16(เปลียนสายพาน)"/>
      <sheetName val="กรณีตัวอย่าง17(ปิดพัดลม)"/>
      <sheetName val="กรณีตัวอย่าง 18(ปิดช่องดูดฝุ่น)"/>
      <sheetName val="กรณีตัวอย่าง19(VSD pump)"/>
      <sheetName val="กรณีตัวอย่าง20(MLC)"/>
      <sheetName val="กรณีตัวอย่าง21(เดินเปล่า)"/>
      <sheetName val="กรณีตัวอย่าง22(หุ้มฉนวน)"/>
      <sheetName val="กรณีตัวอย่าง23(ปิดคอมฯ)"/>
      <sheetName val="กรณีตัวอย่าง24(ถอดปลั๊ก)"/>
      <sheetName val="กรณีตัวอย่าง25(Peak)"/>
      <sheetName val="กรณีตัวอย่าง26(TOU)"/>
      <sheetName val="กรณีตัวอย่าง27(ปิดพักเที่ยง)"/>
      <sheetName val="กรณีตัวอย่าง29(ปรับวางใบมีด)"/>
      <sheetName val="กรณีตัวอย่าง30(ล้างแอร์)"/>
      <sheetName val="กรณีตัวอย่าง31(ET)"/>
      <sheetName val="กรณีตัวอย่าง32(ปรับ 25 องศา)"/>
      <sheetName val="กรณีตัวอย่าง33(กั้นห้อง)"/>
      <sheetName val="กรณีตัวอย่าง34(เติมน้ำยาแอร์)"/>
      <sheetName val="กรณีตัวอย่าง35(Comp)"/>
      <sheetName val="กรณีตัวอย่าง36(ปรับตู้เย็น)"/>
      <sheetName val="กรณีตัวอย่าง4(ReCondent)"/>
      <sheetName val="กรณีตัวอย่าง37(Heat Exchange)"/>
      <sheetName val="FlueLosses"/>
      <sheetName val="Data_Boiler"/>
      <sheetName val="Data_Fuel"/>
      <sheetName val="Eq"/>
      <sheetName val="กรณีตัวอย่าง38.1(ลดอากาศเกิน1)"/>
      <sheetName val="ลออากาศเกิน 38.2"/>
      <sheetName val="ลดอากาศเกิน 38.3"/>
      <sheetName val="กรณีตัวอย่าง39(ลดการรั่วไอน้ำ)"/>
      <sheetName val="กรณีตัวอย่าง40(หุ้มฉนวน)"/>
      <sheetName val="กรณีตัวอย่าง41(Steam Trap)"/>
      <sheetName val="กรณีตัวอย่าง42(เพิ่ม Temp น้ำ)"/>
      <sheetName val="กรณีตัวอย่าง43(ใช้คอนเดนเสท)"/>
      <sheetName val="กรณีตัวอย่าง44(เปลียน Fuel)"/>
      <sheetName val="กรณีตัวอย่าง45(การติดตั้งม่าน)"/>
      <sheetName val="กรณีตัวอย่าง4(PF)"/>
      <sheetName val="กรณีตัวอย่าง5(ปิดเครื่อง)"/>
      <sheetName val="รายมาตรการ (2)"/>
      <sheetName val="รับรอง1"/>
      <sheetName val="เป้าหมาย3ปี"/>
      <sheetName val="ข้อมูลการคำนวณ"/>
      <sheetName val="อ้างอิงการแปลงหน่วย"/>
      <sheetName val="Data_Fuel(1)"/>
      <sheetName val="รายการมาตรการ"/>
      <sheetName val="รายการมาตรการ (2)"/>
      <sheetName val="1(ล้างชุดระบาย)"/>
      <sheetName val="2-หุ้มฉนวนอ่างน้ำล่าง"/>
      <sheetName val="3-ลดอุณหภูมิน้ำแข็ (2)"/>
      <sheetName val="4-เปลี่ยนมอเตอร์"/>
      <sheetName val="5-เปลี่ยนหลอด T-5"/>
      <sheetName val="Sheet2"/>
      <sheetName val="1-เปลี่ยนหลอด T-5"/>
      <sheetName val="2-PFadj"/>
      <sheetName val="3ปรับตรึงสายพาน"/>
      <sheetName val="4-ลดอุณหภูมิน้ำแข็ (2)"/>
      <sheetName val="5-หุ้มฉนวนอ่างน้ำล่าง"/>
      <sheetName val="6-(ล้างชุดระบาย)"/>
      <sheetName val="2-มอเตอร์"/>
      <sheetName val="3-เปลี่ยนหลอด T-5"/>
      <sheetName val="4-ลดอุณหภูมิน้ำแข็ง"/>
      <sheetName val="กรณีตัวอย่าง6-มุงหลังคา"/>
      <sheetName val="27-TOU"/>
      <sheetName val="27-การจัดการ UseTOU1"/>
      <sheetName val="27-การจัดการ TOU2"/>
      <sheetName val="6-เปลี่ยนสายพาน"/>
      <sheetName val="25-TOU"/>
      <sheetName val="25-UseTOU1"/>
      <sheetName val="10-PFadj"/>
      <sheetName val="PageNumber"/>
      <sheetName val="DataInput"/>
      <sheetName val="Cover"/>
      <sheetName val="บทสรุปผู้บริหาร"/>
      <sheetName val="ตารางสรุปผู้บริหาร"/>
      <sheetName val="สารบัญ"/>
      <sheetName val="1-1.3ข้อมูลทั่วไป"/>
      <sheetName val="1.4-1การผลิต"/>
      <sheetName val="1.4.2-1สรุปไฟฟ้า"/>
      <sheetName val="1.4.2.2Energy&amp;Water"/>
      <sheetName val="1.4.2.3ดัชนีการใช้พลังงาน"/>
      <sheetName val="1.4.2.4สัดส่วน"/>
      <sheetName val="2-2.2กิจกรรม"/>
      <sheetName val="EMM"/>
      <sheetName val="2.3กำหนดนโยบาย"/>
      <sheetName val="2.4การฝึกอบรม"/>
      <sheetName val="2.5การสำรวจ"/>
      <sheetName val="2.6กำหนดมาตรการ"/>
      <sheetName val="2.7จัดทำแผน"/>
      <sheetName val="แผน"/>
      <sheetName val="3ดำเนินมาตรการ"/>
      <sheetName val="ศักยภาพ"/>
      <sheetName val="firr air"/>
      <sheetName val="บทคัดย่อ"/>
      <sheetName val="ก.2กรอบอาคาร"/>
      <sheetName val="บท1.1-1.2"/>
      <sheetName val="บท2.2"/>
      <sheetName val="บท2.2.5อื่นๆ"/>
      <sheetName val="บท2.3"/>
      <sheetName val="ฐานข้อมูล3"/>
      <sheetName val="ฐานข้อมูล4"/>
      <sheetName val="บท5.1"/>
      <sheetName val="บท3.2ที่เหมาะสม"/>
      <sheetName val="StandardMeasure"/>
    </sheetNames>
    <sheetDataSet>
      <sheetData sheetId="0" refreshError="1">
        <row r="9">
          <cell r="Y9">
            <v>0.88349</v>
          </cell>
        </row>
        <row r="11">
          <cell r="Y11">
            <v>1.85</v>
          </cell>
        </row>
        <row r="13">
          <cell r="Y13">
            <v>6.5</v>
          </cell>
        </row>
        <row r="15">
          <cell r="Y15">
            <v>4.5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-Bill"/>
      <sheetName val="Load_Curve"/>
      <sheetName val="Load_Curve (2)"/>
      <sheetName val="Energy&amp;Water"/>
      <sheetName val="Distribution"/>
      <sheetName val="single line"/>
      <sheetName val="ปริมาณการผลิต"/>
      <sheetName val="เครื่องอัดอากาศ"/>
      <sheetName val="กระบวนการผลิต"/>
      <sheetName val="ดัชนีการใช้พลังงาน"/>
      <sheetName val="LightData"/>
      <sheetName val="Lighting"/>
      <sheetName val="LightSummary"/>
      <sheetName val="LightSave"/>
      <sheetName val="Light-ch"/>
      <sheetName val="LightSaveText"/>
      <sheetName val="MainEq"/>
      <sheetName val="ElectricApp"/>
      <sheetName val="XmerGen"/>
      <sheetName val="PFadj"/>
      <sheetName val="Data-General"/>
      <sheetName val="PF มอเตอร์"/>
      <sheetName val="PFมอเตอร์-txt"/>
      <sheetName val="มอเตอร์ประสิทธิภาพ"/>
      <sheetName val="มอเตอร์ประสิทธิภาพ-txt"/>
      <sheetName val="มอเตอร์กับโหลด"/>
      <sheetName val="มอเตอร์กับโหลด-txt"/>
      <sheetName val="Voltage"/>
      <sheetName val="Circuits"/>
      <sheetName val="IRR"/>
      <sheetName val="GenSave"/>
      <sheetName val="สายพาน"/>
      <sheetName val="PeakAdj"/>
      <sheetName val="IRR Voltage"/>
      <sheetName val="TABadj"/>
      <sheetName val="Q'nair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">
          <cell r="B9" t="str">
            <v>014</v>
          </cell>
          <cell r="C9" t="str">
            <v>มอเตอร์ลำเลียง 1</v>
          </cell>
          <cell r="D9" t="str">
            <v>-</v>
          </cell>
          <cell r="F9">
            <v>1</v>
          </cell>
          <cell r="G9">
            <v>5.5</v>
          </cell>
          <cell r="H9">
            <v>377</v>
          </cell>
          <cell r="I9">
            <v>4.7</v>
          </cell>
          <cell r="J9">
            <v>4.5</v>
          </cell>
          <cell r="K9">
            <v>4.2</v>
          </cell>
          <cell r="L9">
            <v>0.65</v>
          </cell>
          <cell r="M9">
            <v>1.9</v>
          </cell>
          <cell r="N9">
            <v>20</v>
          </cell>
          <cell r="O9">
            <v>134</v>
          </cell>
          <cell r="P9">
            <v>0.8</v>
          </cell>
          <cell r="Q9">
            <v>4073.6</v>
          </cell>
          <cell r="R9">
            <v>2144</v>
          </cell>
        </row>
        <row r="10">
          <cell r="B10" t="str">
            <v>015</v>
          </cell>
          <cell r="C10" t="str">
            <v>มอเตอร์ลำเลียง 2</v>
          </cell>
          <cell r="D10" t="str">
            <v>-</v>
          </cell>
          <cell r="F10">
            <v>1</v>
          </cell>
          <cell r="G10">
            <v>5.5</v>
          </cell>
          <cell r="H10">
            <v>380</v>
          </cell>
          <cell r="I10">
            <v>5.8</v>
          </cell>
          <cell r="J10">
            <v>5.4</v>
          </cell>
          <cell r="K10">
            <v>5</v>
          </cell>
          <cell r="L10">
            <v>0.36</v>
          </cell>
          <cell r="M10">
            <v>1.28</v>
          </cell>
          <cell r="N10">
            <v>20</v>
          </cell>
          <cell r="O10">
            <v>134</v>
          </cell>
          <cell r="P10">
            <v>0.8</v>
          </cell>
          <cell r="Q10">
            <v>2744.32</v>
          </cell>
          <cell r="R10">
            <v>2144</v>
          </cell>
        </row>
        <row r="11">
          <cell r="B11" t="str">
            <v>016</v>
          </cell>
          <cell r="C11" t="str">
            <v>มอเตอร์ปล่อยมัน</v>
          </cell>
          <cell r="D11" t="str">
            <v>-</v>
          </cell>
          <cell r="F11">
            <v>1</v>
          </cell>
          <cell r="G11">
            <v>5.5</v>
          </cell>
          <cell r="H11">
            <v>383</v>
          </cell>
          <cell r="I11">
            <v>4.2</v>
          </cell>
          <cell r="J11">
            <v>3.9</v>
          </cell>
          <cell r="K11">
            <v>3.8</v>
          </cell>
          <cell r="L11">
            <v>0.26</v>
          </cell>
          <cell r="M11">
            <v>0.68</v>
          </cell>
          <cell r="N11">
            <v>20</v>
          </cell>
          <cell r="O11">
            <v>134</v>
          </cell>
          <cell r="P11">
            <v>0.8</v>
          </cell>
          <cell r="Q11">
            <v>1457.92</v>
          </cell>
          <cell r="R11">
            <v>2144</v>
          </cell>
        </row>
        <row r="12">
          <cell r="B12" t="str">
            <v>017</v>
          </cell>
          <cell r="C12" t="str">
            <v>มอเตอร์ร่อนบน</v>
          </cell>
          <cell r="D12" t="str">
            <v>-</v>
          </cell>
          <cell r="F12">
            <v>1</v>
          </cell>
          <cell r="G12">
            <v>5.5</v>
          </cell>
          <cell r="H12">
            <v>384</v>
          </cell>
          <cell r="I12">
            <v>7.1</v>
          </cell>
          <cell r="J12">
            <v>6.7</v>
          </cell>
          <cell r="K12">
            <v>6.5</v>
          </cell>
          <cell r="L12">
            <v>0.42</v>
          </cell>
          <cell r="M12">
            <v>1.89</v>
          </cell>
          <cell r="N12">
            <v>20</v>
          </cell>
          <cell r="O12">
            <v>134</v>
          </cell>
          <cell r="P12">
            <v>0.8</v>
          </cell>
          <cell r="Q12">
            <v>4052.16</v>
          </cell>
          <cell r="R12">
            <v>2144</v>
          </cell>
        </row>
        <row r="13">
          <cell r="B13" t="str">
            <v>018</v>
          </cell>
          <cell r="C13" t="str">
            <v>มอเตอร์ร่อนล่าง</v>
          </cell>
          <cell r="D13" t="str">
            <v>-</v>
          </cell>
          <cell r="F13">
            <v>1</v>
          </cell>
          <cell r="G13">
            <v>4</v>
          </cell>
          <cell r="H13">
            <v>382</v>
          </cell>
          <cell r="I13">
            <v>3.5</v>
          </cell>
          <cell r="J13">
            <v>3.7</v>
          </cell>
          <cell r="K13">
            <v>3.6</v>
          </cell>
          <cell r="L13">
            <v>0.27</v>
          </cell>
          <cell r="M13">
            <v>0.64</v>
          </cell>
          <cell r="N13">
            <v>20</v>
          </cell>
          <cell r="O13">
            <v>134</v>
          </cell>
          <cell r="P13">
            <v>0.8</v>
          </cell>
          <cell r="Q13">
            <v>1372.16</v>
          </cell>
          <cell r="R13">
            <v>2144</v>
          </cell>
        </row>
        <row r="15">
          <cell r="B15" t="str">
            <v>019</v>
          </cell>
          <cell r="C15" t="str">
            <v>มอเตอร์บ่อล้าง 1</v>
          </cell>
          <cell r="D15" t="str">
            <v>PF</v>
          </cell>
          <cell r="F15">
            <v>1</v>
          </cell>
          <cell r="G15">
            <v>11</v>
          </cell>
          <cell r="H15">
            <v>380</v>
          </cell>
          <cell r="I15">
            <v>24.4</v>
          </cell>
          <cell r="J15">
            <v>22.1</v>
          </cell>
          <cell r="K15">
            <v>21.9</v>
          </cell>
          <cell r="L15">
            <v>0.72</v>
          </cell>
          <cell r="M15">
            <v>10.8</v>
          </cell>
          <cell r="N15">
            <v>20</v>
          </cell>
          <cell r="O15">
            <v>134</v>
          </cell>
          <cell r="P15">
            <v>0.8</v>
          </cell>
          <cell r="Q15">
            <v>23155.200000000001</v>
          </cell>
          <cell r="R15">
            <v>2144</v>
          </cell>
        </row>
        <row r="16">
          <cell r="B16" t="str">
            <v>020</v>
          </cell>
          <cell r="C16" t="str">
            <v>มอเตอร์บ่อล้าง 2</v>
          </cell>
          <cell r="D16" t="str">
            <v>PF</v>
          </cell>
          <cell r="F16">
            <v>1</v>
          </cell>
          <cell r="G16">
            <v>11</v>
          </cell>
          <cell r="H16">
            <v>374</v>
          </cell>
          <cell r="I16">
            <v>14.4</v>
          </cell>
          <cell r="J16">
            <v>13.8</v>
          </cell>
          <cell r="K16">
            <v>13.7</v>
          </cell>
          <cell r="L16">
            <v>0.64</v>
          </cell>
          <cell r="M16">
            <v>5.79</v>
          </cell>
          <cell r="N16">
            <v>20</v>
          </cell>
          <cell r="O16">
            <v>134</v>
          </cell>
          <cell r="P16">
            <v>0.8</v>
          </cell>
          <cell r="Q16">
            <v>12413.76</v>
          </cell>
          <cell r="R16">
            <v>2144</v>
          </cell>
        </row>
        <row r="18">
          <cell r="B18" t="str">
            <v>021</v>
          </cell>
          <cell r="C18" t="str">
            <v>มอเตอร์มีดสับ</v>
          </cell>
          <cell r="D18" t="str">
            <v>PF</v>
          </cell>
          <cell r="F18">
            <v>1</v>
          </cell>
          <cell r="G18">
            <v>11</v>
          </cell>
          <cell r="H18">
            <v>374</v>
          </cell>
          <cell r="I18">
            <v>9.1</v>
          </cell>
          <cell r="J18">
            <v>8.9</v>
          </cell>
          <cell r="K18">
            <v>8.6999999999999993</v>
          </cell>
          <cell r="L18">
            <v>0.39</v>
          </cell>
          <cell r="M18">
            <v>2.25</v>
          </cell>
          <cell r="N18">
            <v>20</v>
          </cell>
          <cell r="O18">
            <v>134</v>
          </cell>
          <cell r="P18">
            <v>0.8</v>
          </cell>
          <cell r="Q18">
            <v>4824</v>
          </cell>
          <cell r="R18">
            <v>2144</v>
          </cell>
        </row>
        <row r="19">
          <cell r="B19" t="str">
            <v>022</v>
          </cell>
          <cell r="C19" t="str">
            <v>มอเตอร์สกรูมีดสับ</v>
          </cell>
          <cell r="D19" t="str">
            <v>PF</v>
          </cell>
          <cell r="F19">
            <v>1</v>
          </cell>
          <cell r="G19">
            <v>11</v>
          </cell>
          <cell r="H19">
            <v>380</v>
          </cell>
          <cell r="I19">
            <v>9.6199999999999992</v>
          </cell>
          <cell r="J19">
            <v>9.3000000000000007</v>
          </cell>
          <cell r="K19">
            <v>9.1</v>
          </cell>
          <cell r="L19">
            <v>0.28000000000000003</v>
          </cell>
          <cell r="M19">
            <v>1.72</v>
          </cell>
          <cell r="N19">
            <v>20</v>
          </cell>
          <cell r="O19">
            <v>134</v>
          </cell>
          <cell r="P19">
            <v>0.8</v>
          </cell>
          <cell r="Q19">
            <v>3687.68</v>
          </cell>
          <cell r="R19">
            <v>2144</v>
          </cell>
        </row>
        <row r="20">
          <cell r="B20" t="str">
            <v>023</v>
          </cell>
          <cell r="C20" t="str">
            <v>มอเตอร์โม่ 1</v>
          </cell>
          <cell r="D20" t="str">
            <v>EFF</v>
          </cell>
          <cell r="F20">
            <v>1</v>
          </cell>
          <cell r="G20">
            <v>55</v>
          </cell>
          <cell r="H20">
            <v>380</v>
          </cell>
          <cell r="I20">
            <v>98.9</v>
          </cell>
          <cell r="J20">
            <v>90.5</v>
          </cell>
          <cell r="K20">
            <v>99.3</v>
          </cell>
          <cell r="L20">
            <v>0.86</v>
          </cell>
          <cell r="M20">
            <v>54.47</v>
          </cell>
          <cell r="N20">
            <v>20</v>
          </cell>
          <cell r="O20">
            <v>134</v>
          </cell>
          <cell r="P20">
            <v>0.7</v>
          </cell>
          <cell r="Q20">
            <v>102185.72</v>
          </cell>
          <cell r="R20">
            <v>1876</v>
          </cell>
        </row>
        <row r="21">
          <cell r="B21" t="str">
            <v>024</v>
          </cell>
          <cell r="C21" t="str">
            <v>มอเตอร์โม่ 2</v>
          </cell>
          <cell r="D21" t="str">
            <v>EFF</v>
          </cell>
          <cell r="F21">
            <v>1</v>
          </cell>
          <cell r="G21">
            <v>75</v>
          </cell>
          <cell r="H21">
            <v>374</v>
          </cell>
          <cell r="I21">
            <v>125.4</v>
          </cell>
          <cell r="J21">
            <v>124.3</v>
          </cell>
          <cell r="K21">
            <v>127.9</v>
          </cell>
          <cell r="L21">
            <v>0.83</v>
          </cell>
          <cell r="M21">
            <v>67.67</v>
          </cell>
          <cell r="N21">
            <v>20</v>
          </cell>
          <cell r="O21">
            <v>134</v>
          </cell>
          <cell r="P21">
            <v>0.7</v>
          </cell>
          <cell r="Q21">
            <v>126948.92</v>
          </cell>
          <cell r="R21">
            <v>1876</v>
          </cell>
        </row>
        <row r="22">
          <cell r="B22" t="str">
            <v>025</v>
          </cell>
          <cell r="C22" t="str">
            <v>มอเตอร์โม่ 3</v>
          </cell>
          <cell r="D22" t="str">
            <v>EFF</v>
          </cell>
          <cell r="F22">
            <v>1</v>
          </cell>
          <cell r="G22">
            <v>75</v>
          </cell>
          <cell r="H22">
            <v>375</v>
          </cell>
          <cell r="I22">
            <v>129.5</v>
          </cell>
          <cell r="J22">
            <v>121.8</v>
          </cell>
          <cell r="K22">
            <v>117.9</v>
          </cell>
          <cell r="L22">
            <v>0.88</v>
          </cell>
          <cell r="M22">
            <v>70.34</v>
          </cell>
          <cell r="N22">
            <v>20</v>
          </cell>
          <cell r="O22">
            <v>134</v>
          </cell>
          <cell r="P22">
            <v>0.7</v>
          </cell>
          <cell r="Q22">
            <v>131957.84</v>
          </cell>
          <cell r="R22">
            <v>1876</v>
          </cell>
        </row>
        <row r="23">
          <cell r="B23" t="str">
            <v>026</v>
          </cell>
          <cell r="C23" t="str">
            <v>มอเตอร์โม่ 4</v>
          </cell>
          <cell r="D23" t="str">
            <v>EFF</v>
          </cell>
          <cell r="F23">
            <v>1</v>
          </cell>
          <cell r="G23">
            <v>55</v>
          </cell>
          <cell r="H23">
            <v>382</v>
          </cell>
          <cell r="I23">
            <v>93.7</v>
          </cell>
          <cell r="J23">
            <v>93.5</v>
          </cell>
          <cell r="K23">
            <v>91.1</v>
          </cell>
          <cell r="L23">
            <v>0.89</v>
          </cell>
          <cell r="M23">
            <v>54.63</v>
          </cell>
          <cell r="N23">
            <v>20</v>
          </cell>
          <cell r="O23">
            <v>134</v>
          </cell>
          <cell r="P23">
            <v>0.7</v>
          </cell>
          <cell r="Q23">
            <v>102485.88</v>
          </cell>
          <cell r="R23">
            <v>1876</v>
          </cell>
        </row>
        <row r="24">
          <cell r="B24" t="str">
            <v>027</v>
          </cell>
          <cell r="C24" t="str">
            <v>มอเตอร์โม่ 5</v>
          </cell>
          <cell r="D24" t="str">
            <v>EFF</v>
          </cell>
          <cell r="F24">
            <v>1</v>
          </cell>
          <cell r="G24">
            <v>75</v>
          </cell>
          <cell r="H24">
            <v>380</v>
          </cell>
          <cell r="I24">
            <v>119.2</v>
          </cell>
          <cell r="J24">
            <v>123.8</v>
          </cell>
          <cell r="K24">
            <v>125.6</v>
          </cell>
          <cell r="L24">
            <v>0.85</v>
          </cell>
          <cell r="M24">
            <v>68.739999999999995</v>
          </cell>
          <cell r="N24">
            <v>20</v>
          </cell>
          <cell r="O24">
            <v>134</v>
          </cell>
          <cell r="P24">
            <v>0.7</v>
          </cell>
          <cell r="Q24">
            <v>128956.24</v>
          </cell>
          <cell r="R24">
            <v>1876</v>
          </cell>
        </row>
        <row r="25">
          <cell r="B25" t="str">
            <v>028</v>
          </cell>
          <cell r="C25" t="str">
            <v>มอเตอร์โม่ 6</v>
          </cell>
          <cell r="D25" t="str">
            <v>EFF</v>
          </cell>
          <cell r="F25">
            <v>1</v>
          </cell>
          <cell r="G25">
            <v>75</v>
          </cell>
          <cell r="H25">
            <v>375</v>
          </cell>
          <cell r="I25">
            <v>113.4</v>
          </cell>
          <cell r="J25">
            <v>112.7</v>
          </cell>
          <cell r="K25">
            <v>117.5</v>
          </cell>
          <cell r="L25">
            <v>0.93</v>
          </cell>
          <cell r="M25">
            <v>69.180000000000007</v>
          </cell>
          <cell r="N25">
            <v>20</v>
          </cell>
          <cell r="O25">
            <v>134</v>
          </cell>
          <cell r="P25">
            <v>0.7</v>
          </cell>
          <cell r="Q25">
            <v>129781.68</v>
          </cell>
          <cell r="R25">
            <v>1876</v>
          </cell>
        </row>
        <row r="26">
          <cell r="B26" t="str">
            <v>029</v>
          </cell>
          <cell r="C26" t="str">
            <v>มอเตอร์โม่ 7</v>
          </cell>
          <cell r="D26" t="str">
            <v>PF</v>
          </cell>
          <cell r="F26">
            <v>1</v>
          </cell>
          <cell r="G26">
            <v>90</v>
          </cell>
          <cell r="H26">
            <v>377</v>
          </cell>
          <cell r="I26">
            <v>146.5</v>
          </cell>
          <cell r="J26">
            <v>159.69999999999999</v>
          </cell>
          <cell r="K26">
            <v>163.1</v>
          </cell>
          <cell r="L26">
            <v>0.57999999999999996</v>
          </cell>
          <cell r="M26">
            <v>59.25</v>
          </cell>
          <cell r="N26">
            <v>20</v>
          </cell>
          <cell r="O26">
            <v>134</v>
          </cell>
          <cell r="P26">
            <v>0.7</v>
          </cell>
          <cell r="Q26">
            <v>111153</v>
          </cell>
          <cell r="R26">
            <v>1876</v>
          </cell>
        </row>
        <row r="27">
          <cell r="B27" t="str">
            <v>030</v>
          </cell>
          <cell r="C27" t="str">
            <v>มอเตอร์โม่ 8</v>
          </cell>
          <cell r="F27">
            <v>1</v>
          </cell>
          <cell r="G27">
            <v>90</v>
          </cell>
          <cell r="H27" t="str">
            <v>ยังไม่เริ่มใช้งาน</v>
          </cell>
        </row>
        <row r="28">
          <cell r="B28" t="str">
            <v>031</v>
          </cell>
          <cell r="C28" t="str">
            <v>มอเตอร์ปั๊มโม่ 1</v>
          </cell>
          <cell r="D28" t="str">
            <v>PF</v>
          </cell>
          <cell r="F28">
            <v>1</v>
          </cell>
          <cell r="G28">
            <v>11</v>
          </cell>
          <cell r="H28">
            <v>384</v>
          </cell>
          <cell r="I28">
            <v>11.8</v>
          </cell>
          <cell r="J28">
            <v>11.3</v>
          </cell>
          <cell r="K28">
            <v>10.9</v>
          </cell>
          <cell r="L28">
            <v>0.57999999999999996</v>
          </cell>
          <cell r="M28">
            <v>4.37</v>
          </cell>
          <cell r="N28">
            <v>20</v>
          </cell>
          <cell r="O28">
            <v>134</v>
          </cell>
          <cell r="P28">
            <v>0.65</v>
          </cell>
          <cell r="Q28">
            <v>7612.54</v>
          </cell>
          <cell r="R28">
            <v>1742</v>
          </cell>
        </row>
        <row r="29">
          <cell r="B29" t="str">
            <v>032</v>
          </cell>
          <cell r="C29" t="str">
            <v>มอเตอร์ปั๊มโม่ 2</v>
          </cell>
          <cell r="D29" t="str">
            <v>PF</v>
          </cell>
          <cell r="F29">
            <v>1</v>
          </cell>
          <cell r="G29">
            <v>11</v>
          </cell>
          <cell r="H29">
            <v>380</v>
          </cell>
          <cell r="I29">
            <v>12.5</v>
          </cell>
          <cell r="J29">
            <v>11.8</v>
          </cell>
          <cell r="K29">
            <v>10.7</v>
          </cell>
          <cell r="L29">
            <v>0.6</v>
          </cell>
          <cell r="M29">
            <v>4.6100000000000003</v>
          </cell>
          <cell r="N29">
            <v>20</v>
          </cell>
          <cell r="O29">
            <v>134</v>
          </cell>
          <cell r="P29">
            <v>0.65</v>
          </cell>
          <cell r="Q29">
            <v>8030.62</v>
          </cell>
          <cell r="R29">
            <v>1742</v>
          </cell>
        </row>
        <row r="31">
          <cell r="B31" t="str">
            <v>033</v>
          </cell>
          <cell r="C31" t="str">
            <v>มอเตอร์กวนกาก 1</v>
          </cell>
          <cell r="D31" t="str">
            <v>-</v>
          </cell>
          <cell r="F31">
            <v>1</v>
          </cell>
          <cell r="G31">
            <v>2.2000000000000002</v>
          </cell>
          <cell r="H31">
            <v>377</v>
          </cell>
          <cell r="I31">
            <v>3.2</v>
          </cell>
          <cell r="J31">
            <v>3</v>
          </cell>
          <cell r="K31">
            <v>2.9</v>
          </cell>
          <cell r="L31">
            <v>0.41</v>
          </cell>
          <cell r="M31">
            <v>0.81</v>
          </cell>
          <cell r="N31">
            <v>20</v>
          </cell>
          <cell r="O31">
            <v>134</v>
          </cell>
          <cell r="P31">
            <v>0.8</v>
          </cell>
          <cell r="Q31">
            <v>1736.64</v>
          </cell>
          <cell r="R31">
            <v>2144</v>
          </cell>
        </row>
        <row r="32">
          <cell r="B32" t="str">
            <v>034</v>
          </cell>
          <cell r="C32" t="str">
            <v>มอเตอร์กวนกาก 2</v>
          </cell>
          <cell r="D32" t="str">
            <v>-</v>
          </cell>
          <cell r="F32">
            <v>1</v>
          </cell>
          <cell r="G32">
            <v>2.2000000000000002</v>
          </cell>
          <cell r="H32">
            <v>376</v>
          </cell>
          <cell r="I32">
            <v>3.3</v>
          </cell>
          <cell r="J32">
            <v>2.93</v>
          </cell>
          <cell r="K32">
            <v>2.81</v>
          </cell>
          <cell r="L32">
            <v>0.4</v>
          </cell>
          <cell r="M32">
            <v>0.78</v>
          </cell>
          <cell r="N32">
            <v>20</v>
          </cell>
          <cell r="O32">
            <v>134</v>
          </cell>
          <cell r="P32">
            <v>0.8</v>
          </cell>
          <cell r="Q32">
            <v>1672.32</v>
          </cell>
          <cell r="R32">
            <v>2144</v>
          </cell>
        </row>
        <row r="33">
          <cell r="B33" t="str">
            <v>035</v>
          </cell>
          <cell r="C33" t="str">
            <v>มอเตอร์เทอร์โบกาก 1 - 1</v>
          </cell>
          <cell r="D33" t="str">
            <v>-</v>
          </cell>
          <cell r="F33">
            <v>1</v>
          </cell>
          <cell r="G33">
            <v>5.5</v>
          </cell>
          <cell r="H33">
            <v>377</v>
          </cell>
          <cell r="I33">
            <v>10.1</v>
          </cell>
          <cell r="J33">
            <v>10.6</v>
          </cell>
          <cell r="K33">
            <v>8.8000000000000007</v>
          </cell>
          <cell r="L33">
            <v>0.75</v>
          </cell>
          <cell r="M33">
            <v>4.82</v>
          </cell>
          <cell r="N33">
            <v>20</v>
          </cell>
          <cell r="O33">
            <v>134</v>
          </cell>
          <cell r="P33">
            <v>0.9</v>
          </cell>
          <cell r="Q33">
            <v>11625.84</v>
          </cell>
          <cell r="R33">
            <v>2412</v>
          </cell>
        </row>
        <row r="34">
          <cell r="B34" t="str">
            <v>036</v>
          </cell>
          <cell r="C34" t="str">
            <v>มอเตอร์เทอร์โบกาก 1 - 2</v>
          </cell>
          <cell r="D34" t="str">
            <v>-</v>
          </cell>
          <cell r="F34">
            <v>1</v>
          </cell>
          <cell r="G34">
            <v>5.5</v>
          </cell>
          <cell r="H34">
            <v>381</v>
          </cell>
          <cell r="I34">
            <v>7.8</v>
          </cell>
          <cell r="J34">
            <v>7.1</v>
          </cell>
          <cell r="K34">
            <v>6.6</v>
          </cell>
          <cell r="L34">
            <v>0.57999999999999996</v>
          </cell>
          <cell r="M34">
            <v>2.74</v>
          </cell>
          <cell r="N34">
            <v>20</v>
          </cell>
          <cell r="O34">
            <v>134</v>
          </cell>
          <cell r="P34">
            <v>0.9</v>
          </cell>
          <cell r="Q34">
            <v>6608.88</v>
          </cell>
          <cell r="R34">
            <v>2412</v>
          </cell>
        </row>
        <row r="35">
          <cell r="B35" t="str">
            <v>037</v>
          </cell>
          <cell r="C35" t="str">
            <v>มอเตอร์เทอร์โบกาก 1 - 3</v>
          </cell>
          <cell r="D35" t="str">
            <v>-</v>
          </cell>
          <cell r="F35">
            <v>1</v>
          </cell>
          <cell r="G35">
            <v>5.5</v>
          </cell>
          <cell r="H35">
            <v>382</v>
          </cell>
          <cell r="I35">
            <v>10.99</v>
          </cell>
          <cell r="J35">
            <v>10.6</v>
          </cell>
          <cell r="K35">
            <v>9.93</v>
          </cell>
          <cell r="L35">
            <v>0.78</v>
          </cell>
          <cell r="M35">
            <v>5.42</v>
          </cell>
          <cell r="N35">
            <v>20</v>
          </cell>
          <cell r="O35">
            <v>134</v>
          </cell>
          <cell r="P35">
            <v>0.9</v>
          </cell>
          <cell r="Q35">
            <v>13073.04</v>
          </cell>
          <cell r="R35">
            <v>2412</v>
          </cell>
        </row>
        <row r="36">
          <cell r="B36" t="str">
            <v>038</v>
          </cell>
          <cell r="C36" t="str">
            <v>มอเตอร์เทอร์โบกาก 1 - 4</v>
          </cell>
          <cell r="D36" t="str">
            <v>-</v>
          </cell>
          <cell r="F36">
            <v>1</v>
          </cell>
          <cell r="G36">
            <v>5.5</v>
          </cell>
          <cell r="H36">
            <v>377</v>
          </cell>
          <cell r="I36">
            <v>8.9</v>
          </cell>
          <cell r="J36">
            <v>10.6</v>
          </cell>
          <cell r="K36">
            <v>8.6</v>
          </cell>
          <cell r="L36">
            <v>0.51</v>
          </cell>
          <cell r="M36">
            <v>3.12</v>
          </cell>
          <cell r="N36">
            <v>20</v>
          </cell>
          <cell r="O36">
            <v>134</v>
          </cell>
          <cell r="P36">
            <v>0.9</v>
          </cell>
          <cell r="Q36">
            <v>7525.44</v>
          </cell>
          <cell r="R36">
            <v>2412</v>
          </cell>
        </row>
        <row r="37">
          <cell r="B37" t="str">
            <v>039</v>
          </cell>
          <cell r="C37" t="str">
            <v>มอเตอร์เทอร์โบกาก 1 - 5</v>
          </cell>
          <cell r="D37" t="str">
            <v>-</v>
          </cell>
          <cell r="F37">
            <v>1</v>
          </cell>
          <cell r="G37">
            <v>5.5</v>
          </cell>
          <cell r="H37">
            <v>381</v>
          </cell>
          <cell r="I37">
            <v>6.9</v>
          </cell>
          <cell r="J37">
            <v>7.2</v>
          </cell>
          <cell r="K37">
            <v>6.2</v>
          </cell>
          <cell r="L37">
            <v>0.72</v>
          </cell>
          <cell r="M37">
            <v>3.22</v>
          </cell>
          <cell r="N37">
            <v>20</v>
          </cell>
          <cell r="O37">
            <v>134</v>
          </cell>
          <cell r="P37">
            <v>0.9</v>
          </cell>
          <cell r="Q37">
            <v>7766.64</v>
          </cell>
          <cell r="R37">
            <v>2412</v>
          </cell>
        </row>
        <row r="38">
          <cell r="B38" t="str">
            <v>040</v>
          </cell>
          <cell r="C38" t="str">
            <v>มอเตอร์เทอร์โบกาก 1 - 6</v>
          </cell>
          <cell r="D38" t="str">
            <v>-</v>
          </cell>
          <cell r="F38">
            <v>1</v>
          </cell>
          <cell r="G38">
            <v>5.5</v>
          </cell>
          <cell r="H38">
            <v>384</v>
          </cell>
          <cell r="I38">
            <v>8.8000000000000007</v>
          </cell>
          <cell r="J38">
            <v>8.5</v>
          </cell>
          <cell r="K38">
            <v>8.1</v>
          </cell>
          <cell r="L38">
            <v>0.45</v>
          </cell>
          <cell r="M38">
            <v>2.5299999999999998</v>
          </cell>
          <cell r="N38">
            <v>20</v>
          </cell>
          <cell r="O38">
            <v>134</v>
          </cell>
          <cell r="P38">
            <v>0.9</v>
          </cell>
          <cell r="Q38">
            <v>6102.36</v>
          </cell>
          <cell r="R38">
            <v>2412</v>
          </cell>
        </row>
        <row r="39">
          <cell r="B39" t="str">
            <v>041</v>
          </cell>
          <cell r="C39" t="str">
            <v>มอเตอร์เทอร์โบกาก 1 - 7</v>
          </cell>
          <cell r="D39" t="str">
            <v>-</v>
          </cell>
          <cell r="F39">
            <v>1</v>
          </cell>
          <cell r="G39">
            <v>5.5</v>
          </cell>
          <cell r="H39">
            <v>375</v>
          </cell>
          <cell r="I39">
            <v>8.3000000000000007</v>
          </cell>
          <cell r="J39">
            <v>8.1999999999999993</v>
          </cell>
          <cell r="K39">
            <v>7.9</v>
          </cell>
          <cell r="L39">
            <v>0.53</v>
          </cell>
          <cell r="M39">
            <v>2.8</v>
          </cell>
          <cell r="N39">
            <v>20</v>
          </cell>
          <cell r="O39">
            <v>134</v>
          </cell>
          <cell r="P39">
            <v>0.9</v>
          </cell>
          <cell r="Q39">
            <v>6753.6</v>
          </cell>
          <cell r="R39">
            <v>2412</v>
          </cell>
        </row>
        <row r="40">
          <cell r="B40" t="str">
            <v>042</v>
          </cell>
          <cell r="C40" t="str">
            <v>มอเตอร์เทอร์โบกาก 1 - 8</v>
          </cell>
          <cell r="D40" t="str">
            <v>-</v>
          </cell>
          <cell r="F40">
            <v>1</v>
          </cell>
          <cell r="G40">
            <v>5.5</v>
          </cell>
          <cell r="H40">
            <v>374</v>
          </cell>
          <cell r="I40">
            <v>9.1</v>
          </cell>
          <cell r="J40">
            <v>8.5</v>
          </cell>
          <cell r="K40">
            <v>7.8</v>
          </cell>
          <cell r="L40">
            <v>0.56000000000000005</v>
          </cell>
          <cell r="M40">
            <v>3.07</v>
          </cell>
          <cell r="N40">
            <v>20</v>
          </cell>
          <cell r="O40">
            <v>134</v>
          </cell>
          <cell r="P40">
            <v>0.9</v>
          </cell>
          <cell r="Q40">
            <v>7404.84</v>
          </cell>
          <cell r="R40">
            <v>2412</v>
          </cell>
        </row>
        <row r="41">
          <cell r="B41" t="str">
            <v>043</v>
          </cell>
          <cell r="C41" t="str">
            <v>มอเตอร์ปั๊มกาก 1 - 1</v>
          </cell>
          <cell r="D41" t="str">
            <v>EFF</v>
          </cell>
          <cell r="F41">
            <v>1</v>
          </cell>
          <cell r="G41">
            <v>11</v>
          </cell>
          <cell r="H41">
            <v>378</v>
          </cell>
          <cell r="I41">
            <v>16.100000000000001</v>
          </cell>
          <cell r="J41">
            <v>15.8</v>
          </cell>
          <cell r="K41">
            <v>14.7</v>
          </cell>
          <cell r="L41">
            <v>0.84</v>
          </cell>
          <cell r="M41">
            <v>8.5399999999999991</v>
          </cell>
          <cell r="N41">
            <v>20</v>
          </cell>
          <cell r="O41">
            <v>134</v>
          </cell>
          <cell r="P41">
            <v>0.8</v>
          </cell>
          <cell r="Q41">
            <v>18309.759999999998</v>
          </cell>
          <cell r="R41">
            <v>2144</v>
          </cell>
        </row>
        <row r="42">
          <cell r="B42" t="str">
            <v>044</v>
          </cell>
          <cell r="C42" t="str">
            <v>มอเตอร์ปั๊มกาก 1 - 2</v>
          </cell>
          <cell r="D42" t="str">
            <v>PF</v>
          </cell>
          <cell r="F42">
            <v>1</v>
          </cell>
          <cell r="G42">
            <v>11</v>
          </cell>
          <cell r="H42">
            <v>381</v>
          </cell>
          <cell r="I42">
            <v>18.600000000000001</v>
          </cell>
          <cell r="J42">
            <v>18.46</v>
          </cell>
          <cell r="K42">
            <v>16.559999999999999</v>
          </cell>
          <cell r="L42">
            <v>0.56999999999999995</v>
          </cell>
          <cell r="M42">
            <v>6.72</v>
          </cell>
          <cell r="N42">
            <v>20</v>
          </cell>
          <cell r="O42">
            <v>134</v>
          </cell>
          <cell r="P42">
            <v>0.8</v>
          </cell>
          <cell r="Q42">
            <v>14407.68</v>
          </cell>
          <cell r="R42">
            <v>2144</v>
          </cell>
        </row>
        <row r="43">
          <cell r="B43" t="str">
            <v>106</v>
          </cell>
          <cell r="C43" t="str">
            <v>มอเตอร์ปั๊มถัง 1 - 1</v>
          </cell>
          <cell r="D43" t="str">
            <v>PF</v>
          </cell>
          <cell r="F43">
            <v>1</v>
          </cell>
          <cell r="G43">
            <v>11</v>
          </cell>
          <cell r="H43">
            <v>383</v>
          </cell>
          <cell r="I43">
            <v>22.1</v>
          </cell>
          <cell r="J43">
            <v>21.01</v>
          </cell>
          <cell r="K43">
            <v>19.600000000000001</v>
          </cell>
          <cell r="L43">
            <v>0.69</v>
          </cell>
          <cell r="M43">
            <v>9.57</v>
          </cell>
          <cell r="N43">
            <v>20</v>
          </cell>
          <cell r="O43">
            <v>134</v>
          </cell>
          <cell r="P43">
            <v>0.5</v>
          </cell>
          <cell r="Q43">
            <v>12823.8</v>
          </cell>
          <cell r="R43">
            <v>1340</v>
          </cell>
        </row>
        <row r="44">
          <cell r="B44" t="str">
            <v>107</v>
          </cell>
          <cell r="C44" t="str">
            <v>มอเตอร์ปั๊มถัง 1 - 2</v>
          </cell>
          <cell r="D44" t="str">
            <v>PF</v>
          </cell>
          <cell r="F44">
            <v>1</v>
          </cell>
          <cell r="G44">
            <v>11</v>
          </cell>
          <cell r="H44">
            <v>383</v>
          </cell>
          <cell r="I44">
            <v>22.21</v>
          </cell>
          <cell r="J44">
            <v>21.01</v>
          </cell>
          <cell r="K44">
            <v>19.32</v>
          </cell>
          <cell r="L44">
            <v>0.69</v>
          </cell>
          <cell r="M44">
            <v>9.5399999999999991</v>
          </cell>
          <cell r="N44">
            <v>20</v>
          </cell>
          <cell r="O44">
            <v>134</v>
          </cell>
          <cell r="P44">
            <v>0.5</v>
          </cell>
          <cell r="Q44">
            <v>12783.6</v>
          </cell>
          <cell r="R44">
            <v>1340</v>
          </cell>
        </row>
        <row r="46">
          <cell r="B46" t="str">
            <v>055</v>
          </cell>
          <cell r="C46" t="str">
            <v>มอเตอร์สกรูเทอร์โบผ้า 1</v>
          </cell>
          <cell r="D46" t="str">
            <v>-</v>
          </cell>
          <cell r="F46">
            <v>1</v>
          </cell>
          <cell r="G46">
            <v>2.2000000000000002</v>
          </cell>
          <cell r="H46">
            <v>377</v>
          </cell>
          <cell r="I46">
            <v>3.6</v>
          </cell>
          <cell r="J46">
            <v>4.0999999999999996</v>
          </cell>
          <cell r="K46">
            <v>3.3</v>
          </cell>
          <cell r="L46">
            <v>0.75</v>
          </cell>
          <cell r="M46">
            <v>1.8</v>
          </cell>
          <cell r="N46">
            <v>20</v>
          </cell>
          <cell r="O46">
            <v>134</v>
          </cell>
          <cell r="P46">
            <v>0.3</v>
          </cell>
          <cell r="Q46">
            <v>1447.2</v>
          </cell>
        </row>
        <row r="47">
          <cell r="B47" t="str">
            <v>056</v>
          </cell>
          <cell r="C47" t="str">
            <v>มอเตอร์เทอร์โบผ้า 1 - 1</v>
          </cell>
          <cell r="D47" t="str">
            <v>-</v>
          </cell>
          <cell r="F47">
            <v>1</v>
          </cell>
          <cell r="G47">
            <v>5.5</v>
          </cell>
          <cell r="H47">
            <v>377</v>
          </cell>
          <cell r="I47">
            <v>4.7</v>
          </cell>
          <cell r="J47">
            <v>5.3</v>
          </cell>
          <cell r="K47">
            <v>4.8</v>
          </cell>
          <cell r="L47">
            <v>0.6</v>
          </cell>
          <cell r="M47">
            <v>1.93</v>
          </cell>
          <cell r="N47">
            <v>20</v>
          </cell>
          <cell r="O47">
            <v>134</v>
          </cell>
          <cell r="P47">
            <v>0.6</v>
          </cell>
          <cell r="Q47">
            <v>3103.44</v>
          </cell>
          <cell r="R47">
            <v>1608</v>
          </cell>
        </row>
        <row r="48">
          <cell r="B48" t="str">
            <v>057</v>
          </cell>
          <cell r="C48" t="str">
            <v>มอเตอร์เทอร์โบผ้า 1 - 2</v>
          </cell>
          <cell r="D48" t="str">
            <v>-</v>
          </cell>
          <cell r="F48">
            <v>1</v>
          </cell>
          <cell r="G48">
            <v>5.5</v>
          </cell>
          <cell r="H48">
            <v>377</v>
          </cell>
          <cell r="I48">
            <v>4.7</v>
          </cell>
          <cell r="J48">
            <v>5.3</v>
          </cell>
          <cell r="K48">
            <v>4.8</v>
          </cell>
          <cell r="L48">
            <v>0.6</v>
          </cell>
          <cell r="M48">
            <v>1.93</v>
          </cell>
          <cell r="N48">
            <v>20</v>
          </cell>
          <cell r="O48">
            <v>134</v>
          </cell>
          <cell r="P48">
            <v>0.6</v>
          </cell>
          <cell r="Q48">
            <v>3103.44</v>
          </cell>
        </row>
        <row r="49">
          <cell r="B49" t="str">
            <v>058</v>
          </cell>
          <cell r="C49" t="str">
            <v>มอเตอร์เทอร์โบผ้า 1 - 3</v>
          </cell>
          <cell r="D49" t="str">
            <v>-</v>
          </cell>
          <cell r="F49">
            <v>1</v>
          </cell>
          <cell r="G49">
            <v>5.5</v>
          </cell>
          <cell r="H49">
            <v>384</v>
          </cell>
          <cell r="I49">
            <v>8.9</v>
          </cell>
          <cell r="J49">
            <v>8.4</v>
          </cell>
          <cell r="K49">
            <v>8.6</v>
          </cell>
          <cell r="L49">
            <v>0.63</v>
          </cell>
          <cell r="M49">
            <v>3.62</v>
          </cell>
          <cell r="N49">
            <v>20</v>
          </cell>
          <cell r="O49">
            <v>134</v>
          </cell>
          <cell r="P49">
            <v>0.6</v>
          </cell>
          <cell r="Q49">
            <v>5820.96</v>
          </cell>
          <cell r="R49">
            <v>1608</v>
          </cell>
        </row>
        <row r="50">
          <cell r="B50" t="str">
            <v>059</v>
          </cell>
          <cell r="C50" t="str">
            <v>มอเตอร์เทอร์โบผ้า 1 - 4</v>
          </cell>
          <cell r="D50" t="str">
            <v>-</v>
          </cell>
          <cell r="F50">
            <v>1</v>
          </cell>
          <cell r="G50">
            <v>5.5</v>
          </cell>
          <cell r="H50">
            <v>384</v>
          </cell>
          <cell r="I50">
            <v>8.9</v>
          </cell>
          <cell r="J50">
            <v>8.4</v>
          </cell>
          <cell r="K50">
            <v>8.6</v>
          </cell>
          <cell r="L50">
            <v>0.63</v>
          </cell>
          <cell r="M50">
            <v>3.62</v>
          </cell>
          <cell r="N50">
            <v>20</v>
          </cell>
          <cell r="O50">
            <v>134</v>
          </cell>
          <cell r="P50">
            <v>0.6</v>
          </cell>
          <cell r="Q50">
            <v>5820.96</v>
          </cell>
        </row>
        <row r="51">
          <cell r="B51" t="str">
            <v>060</v>
          </cell>
          <cell r="C51" t="str">
            <v>มอเตอร์เทอร์โบผ้า 1 - 5</v>
          </cell>
          <cell r="D51" t="str">
            <v>-</v>
          </cell>
          <cell r="F51">
            <v>1</v>
          </cell>
          <cell r="G51">
            <v>5.5</v>
          </cell>
          <cell r="H51">
            <v>382</v>
          </cell>
          <cell r="I51">
            <v>8.1999999999999993</v>
          </cell>
          <cell r="J51">
            <v>7.7</v>
          </cell>
          <cell r="K51">
            <v>7.3</v>
          </cell>
          <cell r="L51">
            <v>0.59</v>
          </cell>
          <cell r="M51">
            <v>3.02</v>
          </cell>
          <cell r="N51">
            <v>20</v>
          </cell>
          <cell r="O51">
            <v>134</v>
          </cell>
          <cell r="P51">
            <v>0.6</v>
          </cell>
          <cell r="Q51">
            <v>4856.16</v>
          </cell>
          <cell r="R51">
            <v>1608</v>
          </cell>
        </row>
        <row r="52">
          <cell r="B52" t="str">
            <v>061</v>
          </cell>
          <cell r="C52" t="str">
            <v>มอเตอร์เทอร์โบผ้า 1 - 6</v>
          </cell>
          <cell r="D52" t="str">
            <v>-</v>
          </cell>
          <cell r="F52">
            <v>1</v>
          </cell>
          <cell r="G52">
            <v>5.5</v>
          </cell>
          <cell r="H52">
            <v>379</v>
          </cell>
          <cell r="I52">
            <v>7.9</v>
          </cell>
          <cell r="J52">
            <v>7.9</v>
          </cell>
          <cell r="K52">
            <v>6.9</v>
          </cell>
          <cell r="L52">
            <v>0.63</v>
          </cell>
          <cell r="M52">
            <v>3.13</v>
          </cell>
          <cell r="N52">
            <v>20</v>
          </cell>
          <cell r="O52">
            <v>134</v>
          </cell>
          <cell r="P52">
            <v>0.6</v>
          </cell>
          <cell r="Q52">
            <v>5033.04</v>
          </cell>
          <cell r="R52">
            <v>1608</v>
          </cell>
        </row>
        <row r="53">
          <cell r="B53" t="str">
            <v>062</v>
          </cell>
          <cell r="C53" t="str">
            <v>มอเตอร์เทอร์โบผ้า 1 - 7</v>
          </cell>
          <cell r="D53" t="str">
            <v>-</v>
          </cell>
          <cell r="F53">
            <v>1</v>
          </cell>
          <cell r="G53">
            <v>5.5</v>
          </cell>
          <cell r="H53">
            <v>379</v>
          </cell>
          <cell r="I53">
            <v>8.4</v>
          </cell>
          <cell r="J53">
            <v>7.7</v>
          </cell>
          <cell r="K53">
            <v>7.4</v>
          </cell>
          <cell r="L53">
            <v>0.5</v>
          </cell>
          <cell r="M53">
            <v>2.57</v>
          </cell>
          <cell r="N53">
            <v>20</v>
          </cell>
          <cell r="O53">
            <v>134</v>
          </cell>
          <cell r="P53">
            <v>0.6</v>
          </cell>
          <cell r="Q53">
            <v>4132.5600000000004</v>
          </cell>
          <cell r="R53">
            <v>1608</v>
          </cell>
        </row>
        <row r="54">
          <cell r="B54" t="str">
            <v>063</v>
          </cell>
          <cell r="C54" t="str">
            <v>มอเตอร์เทอร์โบผ้า 1 - 8</v>
          </cell>
          <cell r="D54" t="str">
            <v>-</v>
          </cell>
          <cell r="F54">
            <v>1</v>
          </cell>
          <cell r="G54">
            <v>5.5</v>
          </cell>
          <cell r="H54">
            <v>379</v>
          </cell>
          <cell r="I54">
            <v>8.4</v>
          </cell>
          <cell r="J54">
            <v>7.7</v>
          </cell>
          <cell r="K54">
            <v>7.4</v>
          </cell>
          <cell r="L54">
            <v>0.5</v>
          </cell>
          <cell r="M54">
            <v>2.57</v>
          </cell>
          <cell r="N54">
            <v>20</v>
          </cell>
          <cell r="O54">
            <v>134</v>
          </cell>
          <cell r="P54">
            <v>0.6</v>
          </cell>
          <cell r="Q54">
            <v>4132.5600000000004</v>
          </cell>
        </row>
        <row r="55">
          <cell r="B55" t="str">
            <v>064</v>
          </cell>
          <cell r="C55" t="str">
            <v>มอเตอร์เทอร์โบผ้า 1 - 9</v>
          </cell>
          <cell r="D55" t="str">
            <v>-</v>
          </cell>
          <cell r="F55">
            <v>1</v>
          </cell>
          <cell r="G55">
            <v>5.5</v>
          </cell>
          <cell r="H55">
            <v>380</v>
          </cell>
          <cell r="I55">
            <v>8.6</v>
          </cell>
          <cell r="J55">
            <v>8.5</v>
          </cell>
          <cell r="K55">
            <v>7.8</v>
          </cell>
          <cell r="L55">
            <v>0.56000000000000005</v>
          </cell>
          <cell r="M55">
            <v>3.06</v>
          </cell>
          <cell r="N55">
            <v>20</v>
          </cell>
          <cell r="O55">
            <v>134</v>
          </cell>
          <cell r="P55">
            <v>0.6</v>
          </cell>
          <cell r="Q55">
            <v>4920.4799999999996</v>
          </cell>
          <cell r="R55">
            <v>1608</v>
          </cell>
        </row>
        <row r="56">
          <cell r="B56" t="str">
            <v>065</v>
          </cell>
          <cell r="C56" t="str">
            <v>มอเตอร์เทอร์โบผ้า 1 - 10</v>
          </cell>
          <cell r="D56" t="str">
            <v>-</v>
          </cell>
          <cell r="F56">
            <v>1</v>
          </cell>
          <cell r="G56">
            <v>5.5</v>
          </cell>
          <cell r="H56">
            <v>381</v>
          </cell>
          <cell r="I56">
            <v>6.6</v>
          </cell>
          <cell r="J56">
            <v>6.2</v>
          </cell>
          <cell r="K56">
            <v>5.6</v>
          </cell>
          <cell r="L56">
            <v>0.56000000000000005</v>
          </cell>
          <cell r="M56">
            <v>2.27</v>
          </cell>
          <cell r="N56">
            <v>20</v>
          </cell>
          <cell r="O56">
            <v>134</v>
          </cell>
          <cell r="P56">
            <v>0.6</v>
          </cell>
          <cell r="Q56">
            <v>3650.16</v>
          </cell>
          <cell r="R56">
            <v>1608</v>
          </cell>
        </row>
        <row r="57">
          <cell r="B57" t="str">
            <v>066</v>
          </cell>
          <cell r="C57" t="str">
            <v>มอเตอร์เทอร์โบผ้า 1 - 11</v>
          </cell>
          <cell r="D57" t="str">
            <v>-</v>
          </cell>
          <cell r="F57">
            <v>1</v>
          </cell>
          <cell r="G57">
            <v>5.5</v>
          </cell>
          <cell r="H57">
            <v>381</v>
          </cell>
          <cell r="I57">
            <v>6.6</v>
          </cell>
          <cell r="J57">
            <v>6.2</v>
          </cell>
          <cell r="K57">
            <v>5.6</v>
          </cell>
          <cell r="L57">
            <v>0.56000000000000005</v>
          </cell>
          <cell r="M57">
            <v>2.27</v>
          </cell>
          <cell r="N57">
            <v>20</v>
          </cell>
          <cell r="O57">
            <v>134</v>
          </cell>
          <cell r="P57">
            <v>0.6</v>
          </cell>
          <cell r="Q57">
            <v>3650.16</v>
          </cell>
        </row>
        <row r="58">
          <cell r="B58" t="str">
            <v>067</v>
          </cell>
          <cell r="C58" t="str">
            <v>มอเตอร์เทอร์โบผ้า 1 - 12</v>
          </cell>
          <cell r="D58" t="str">
            <v>-</v>
          </cell>
          <cell r="F58">
            <v>1</v>
          </cell>
          <cell r="G58">
            <v>5.5</v>
          </cell>
          <cell r="H58">
            <v>381</v>
          </cell>
          <cell r="I58">
            <v>6.6</v>
          </cell>
          <cell r="J58">
            <v>6.2</v>
          </cell>
          <cell r="K58">
            <v>5.6</v>
          </cell>
          <cell r="L58">
            <v>0.56000000000000005</v>
          </cell>
          <cell r="M58">
            <v>2.27</v>
          </cell>
          <cell r="N58">
            <v>20</v>
          </cell>
          <cell r="O58">
            <v>134</v>
          </cell>
          <cell r="P58">
            <v>0.6</v>
          </cell>
          <cell r="Q58">
            <v>3650.16</v>
          </cell>
        </row>
        <row r="60">
          <cell r="B60" t="str">
            <v>090</v>
          </cell>
          <cell r="C60" t="str">
            <v>มอเตอร์เครื่องแยก 1</v>
          </cell>
          <cell r="D60" t="str">
            <v>PF</v>
          </cell>
          <cell r="F60">
            <v>1</v>
          </cell>
          <cell r="G60">
            <v>37</v>
          </cell>
          <cell r="H60">
            <v>377</v>
          </cell>
          <cell r="I60">
            <v>54.8</v>
          </cell>
          <cell r="J60">
            <v>56.7</v>
          </cell>
          <cell r="K60">
            <v>57.9</v>
          </cell>
          <cell r="L60">
            <v>0.72</v>
          </cell>
          <cell r="M60">
            <v>26.55</v>
          </cell>
          <cell r="N60">
            <v>20</v>
          </cell>
          <cell r="O60">
            <v>134</v>
          </cell>
          <cell r="P60">
            <v>0.3</v>
          </cell>
          <cell r="Q60">
            <v>21346.2</v>
          </cell>
          <cell r="R60">
            <v>804</v>
          </cell>
        </row>
        <row r="61">
          <cell r="B61" t="str">
            <v>091</v>
          </cell>
          <cell r="C61" t="str">
            <v>มอเตอร์เครื่องแยก 2</v>
          </cell>
          <cell r="D61" t="str">
            <v>PF</v>
          </cell>
          <cell r="F61">
            <v>1</v>
          </cell>
          <cell r="G61">
            <v>30</v>
          </cell>
          <cell r="H61">
            <v>378</v>
          </cell>
          <cell r="I61">
            <v>47.8</v>
          </cell>
          <cell r="J61">
            <v>49.7</v>
          </cell>
          <cell r="K61">
            <v>45.2</v>
          </cell>
          <cell r="L61">
            <v>0.76</v>
          </cell>
          <cell r="M61">
            <v>23.67</v>
          </cell>
          <cell r="N61">
            <v>20</v>
          </cell>
          <cell r="O61">
            <v>134</v>
          </cell>
          <cell r="P61">
            <v>0.3</v>
          </cell>
          <cell r="Q61">
            <v>19030.68</v>
          </cell>
          <cell r="R61">
            <v>804</v>
          </cell>
        </row>
        <row r="62">
          <cell r="B62" t="str">
            <v>092</v>
          </cell>
          <cell r="C62" t="str">
            <v>มอเตอร์เครื่องแยก 3</v>
          </cell>
          <cell r="D62" t="str">
            <v>PF</v>
          </cell>
          <cell r="F62">
            <v>1</v>
          </cell>
          <cell r="G62">
            <v>30</v>
          </cell>
          <cell r="H62">
            <v>378</v>
          </cell>
          <cell r="I62">
            <v>47.8</v>
          </cell>
          <cell r="J62">
            <v>49.7</v>
          </cell>
          <cell r="K62">
            <v>45.2</v>
          </cell>
          <cell r="L62">
            <v>0.76</v>
          </cell>
          <cell r="M62">
            <v>23.67</v>
          </cell>
          <cell r="N62">
            <v>20</v>
          </cell>
          <cell r="O62">
            <v>134</v>
          </cell>
          <cell r="P62">
            <v>0.3</v>
          </cell>
          <cell r="Q62">
            <v>19030.68</v>
          </cell>
          <cell r="R62">
            <v>804</v>
          </cell>
        </row>
        <row r="63">
          <cell r="B63" t="str">
            <v>093</v>
          </cell>
          <cell r="C63" t="str">
            <v>มอเตอร์เครื่องแยก 4</v>
          </cell>
          <cell r="D63" t="str">
            <v>PF</v>
          </cell>
          <cell r="F63">
            <v>1</v>
          </cell>
          <cell r="G63">
            <v>30</v>
          </cell>
          <cell r="H63">
            <v>378</v>
          </cell>
          <cell r="I63">
            <v>47.8</v>
          </cell>
          <cell r="J63">
            <v>49.7</v>
          </cell>
          <cell r="K63">
            <v>45.2</v>
          </cell>
          <cell r="L63">
            <v>0.76</v>
          </cell>
          <cell r="M63">
            <v>23.67</v>
          </cell>
          <cell r="N63">
            <v>20</v>
          </cell>
          <cell r="O63">
            <v>134</v>
          </cell>
          <cell r="P63">
            <v>0.3</v>
          </cell>
          <cell r="Q63">
            <v>19030.68</v>
          </cell>
          <cell r="R63">
            <v>804</v>
          </cell>
        </row>
        <row r="64">
          <cell r="B64" t="str">
            <v>098</v>
          </cell>
          <cell r="C64" t="str">
            <v>มอเตอร์สเตรนเนอร์ 1</v>
          </cell>
          <cell r="D64" t="str">
            <v>-</v>
          </cell>
          <cell r="F64">
            <v>1</v>
          </cell>
          <cell r="G64">
            <v>0.37</v>
          </cell>
          <cell r="H64">
            <v>378</v>
          </cell>
          <cell r="I64">
            <v>0.55000000000000004</v>
          </cell>
          <cell r="J64">
            <v>0.57999999999999996</v>
          </cell>
          <cell r="K64">
            <v>0.42</v>
          </cell>
          <cell r="L64">
            <v>0.81</v>
          </cell>
          <cell r="M64">
            <v>0.27</v>
          </cell>
          <cell r="N64">
            <v>20</v>
          </cell>
          <cell r="O64">
            <v>134</v>
          </cell>
          <cell r="P64">
            <v>0.3</v>
          </cell>
          <cell r="Q64">
            <v>217.08</v>
          </cell>
        </row>
        <row r="65">
          <cell r="B65" t="str">
            <v>099</v>
          </cell>
          <cell r="C65" t="str">
            <v>มอเตอร์สเตรนเนอร์ 2</v>
          </cell>
          <cell r="D65" t="str">
            <v>-</v>
          </cell>
          <cell r="F65">
            <v>1</v>
          </cell>
          <cell r="G65">
            <v>0.37</v>
          </cell>
          <cell r="H65">
            <v>378</v>
          </cell>
          <cell r="I65">
            <v>0.52</v>
          </cell>
          <cell r="J65">
            <v>0.56000000000000005</v>
          </cell>
          <cell r="K65">
            <v>0.47</v>
          </cell>
          <cell r="L65">
            <v>0.81</v>
          </cell>
          <cell r="M65">
            <v>0.27</v>
          </cell>
          <cell r="N65">
            <v>20</v>
          </cell>
          <cell r="O65">
            <v>134</v>
          </cell>
          <cell r="P65">
            <v>0.3</v>
          </cell>
          <cell r="Q65">
            <v>217.08</v>
          </cell>
        </row>
        <row r="66">
          <cell r="B66" t="str">
            <v>100</v>
          </cell>
          <cell r="C66" t="str">
            <v>มอเตอร์สเตรนเนอร์ 3</v>
          </cell>
          <cell r="D66" t="str">
            <v>-</v>
          </cell>
          <cell r="F66">
            <v>1</v>
          </cell>
          <cell r="G66">
            <v>0.37</v>
          </cell>
          <cell r="H66">
            <v>378</v>
          </cell>
          <cell r="I66">
            <v>0.53</v>
          </cell>
          <cell r="J66">
            <v>0.56999999999999995</v>
          </cell>
          <cell r="K66">
            <v>0.46</v>
          </cell>
          <cell r="L66">
            <v>0.81</v>
          </cell>
          <cell r="M66">
            <v>0.28000000000000003</v>
          </cell>
          <cell r="N66">
            <v>20</v>
          </cell>
          <cell r="O66">
            <v>134</v>
          </cell>
          <cell r="P66">
            <v>0.3</v>
          </cell>
          <cell r="Q66">
            <v>225.12</v>
          </cell>
        </row>
        <row r="67">
          <cell r="B67" t="str">
            <v>101</v>
          </cell>
          <cell r="C67" t="str">
            <v>มอเตอร์สเตรนเนอร์ 4</v>
          </cell>
          <cell r="D67" t="str">
            <v>-</v>
          </cell>
          <cell r="F67">
            <v>1</v>
          </cell>
          <cell r="G67">
            <v>1.5</v>
          </cell>
          <cell r="H67">
            <v>378</v>
          </cell>
          <cell r="I67">
            <v>0.52</v>
          </cell>
          <cell r="J67">
            <v>0.47</v>
          </cell>
          <cell r="K67">
            <v>0.51</v>
          </cell>
          <cell r="L67">
            <v>0.82</v>
          </cell>
          <cell r="M67">
            <v>0.27</v>
          </cell>
          <cell r="N67">
            <v>20</v>
          </cell>
          <cell r="O67">
            <v>134</v>
          </cell>
          <cell r="P67">
            <v>0.3</v>
          </cell>
          <cell r="Q67">
            <v>217.08</v>
          </cell>
        </row>
        <row r="68">
          <cell r="B68" t="str">
            <v>114</v>
          </cell>
          <cell r="C68" t="str">
            <v>มอเตอร์ปั๊มแยก 1</v>
          </cell>
          <cell r="D68" t="str">
            <v>LF</v>
          </cell>
          <cell r="F68">
            <v>1</v>
          </cell>
          <cell r="G68">
            <v>11</v>
          </cell>
          <cell r="H68">
            <v>374</v>
          </cell>
          <cell r="I68">
            <v>11.81</v>
          </cell>
          <cell r="J68">
            <v>11.97</v>
          </cell>
          <cell r="K68">
            <v>10.62</v>
          </cell>
          <cell r="L68">
            <v>0.65</v>
          </cell>
          <cell r="M68">
            <v>4.83</v>
          </cell>
          <cell r="N68">
            <v>20</v>
          </cell>
          <cell r="O68">
            <v>134</v>
          </cell>
          <cell r="P68">
            <v>0.7</v>
          </cell>
          <cell r="Q68">
            <v>9061.08</v>
          </cell>
          <cell r="R68">
            <v>1876</v>
          </cell>
        </row>
        <row r="69">
          <cell r="B69" t="str">
            <v>115</v>
          </cell>
          <cell r="C69" t="str">
            <v>มอเตอร์ปั๊มแยก 2</v>
          </cell>
          <cell r="D69" t="str">
            <v>LF</v>
          </cell>
          <cell r="F69">
            <v>1</v>
          </cell>
          <cell r="G69">
            <v>11</v>
          </cell>
          <cell r="H69">
            <v>381</v>
          </cell>
          <cell r="I69">
            <v>13.6</v>
          </cell>
          <cell r="J69">
            <v>12.9</v>
          </cell>
          <cell r="K69">
            <v>12.7</v>
          </cell>
          <cell r="L69">
            <v>0.7</v>
          </cell>
          <cell r="M69">
            <v>6.04</v>
          </cell>
          <cell r="N69">
            <v>20</v>
          </cell>
          <cell r="O69">
            <v>134</v>
          </cell>
          <cell r="P69">
            <v>0.7</v>
          </cell>
          <cell r="Q69">
            <v>11331.04</v>
          </cell>
          <cell r="R69">
            <v>1876</v>
          </cell>
        </row>
        <row r="70">
          <cell r="B70" t="str">
            <v>116</v>
          </cell>
          <cell r="C70" t="str">
            <v>มอเตอร์ปั๊มแยก 3</v>
          </cell>
          <cell r="D70" t="str">
            <v>LF</v>
          </cell>
          <cell r="F70">
            <v>1</v>
          </cell>
          <cell r="G70">
            <v>11</v>
          </cell>
          <cell r="H70">
            <v>381</v>
          </cell>
          <cell r="I70">
            <v>15.17</v>
          </cell>
          <cell r="J70">
            <v>15.21</v>
          </cell>
          <cell r="K70">
            <v>14.36</v>
          </cell>
          <cell r="L70">
            <v>0.69</v>
          </cell>
          <cell r="M70">
            <v>6.79</v>
          </cell>
          <cell r="N70">
            <v>20</v>
          </cell>
          <cell r="O70">
            <v>134</v>
          </cell>
          <cell r="P70">
            <v>0.7</v>
          </cell>
          <cell r="Q70">
            <v>12738.04</v>
          </cell>
          <cell r="R70">
            <v>1876</v>
          </cell>
        </row>
        <row r="71">
          <cell r="B71" t="str">
            <v>117</v>
          </cell>
          <cell r="C71" t="str">
            <v>มอเตอร์ปั๊มแยก 4</v>
          </cell>
          <cell r="D71" t="str">
            <v>LF</v>
          </cell>
          <cell r="F71">
            <v>1</v>
          </cell>
          <cell r="G71">
            <v>11</v>
          </cell>
          <cell r="H71">
            <v>380</v>
          </cell>
          <cell r="I71">
            <v>10.8</v>
          </cell>
          <cell r="J71">
            <v>10.3</v>
          </cell>
          <cell r="K71">
            <v>10.1</v>
          </cell>
          <cell r="L71">
            <v>0.72</v>
          </cell>
          <cell r="M71">
            <v>4.93</v>
          </cell>
          <cell r="N71">
            <v>20</v>
          </cell>
          <cell r="O71">
            <v>134</v>
          </cell>
          <cell r="P71">
            <v>0.7</v>
          </cell>
          <cell r="Q71">
            <v>9248.68</v>
          </cell>
          <cell r="R71">
            <v>1876</v>
          </cell>
        </row>
        <row r="73">
          <cell r="B73" t="str">
            <v>068</v>
          </cell>
          <cell r="C73" t="str">
            <v>มอเตอร์สกรูเทอร์โบผ้า 2</v>
          </cell>
          <cell r="D73" t="str">
            <v>-</v>
          </cell>
          <cell r="F73">
            <v>1</v>
          </cell>
          <cell r="G73">
            <v>2.2000000000000002</v>
          </cell>
          <cell r="H73">
            <v>377</v>
          </cell>
          <cell r="I73">
            <v>3.6</v>
          </cell>
          <cell r="J73">
            <v>4.0999999999999996</v>
          </cell>
          <cell r="K73">
            <v>3.3</v>
          </cell>
          <cell r="L73">
            <v>0.75</v>
          </cell>
          <cell r="M73">
            <v>1.8</v>
          </cell>
          <cell r="N73">
            <v>20</v>
          </cell>
          <cell r="O73">
            <v>134</v>
          </cell>
          <cell r="P73">
            <v>0.3</v>
          </cell>
          <cell r="Q73">
            <v>1447.2</v>
          </cell>
        </row>
        <row r="74">
          <cell r="B74" t="str">
            <v>069</v>
          </cell>
          <cell r="C74" t="str">
            <v>มอเตอร์เทอร์โบผ้า 2 -1</v>
          </cell>
          <cell r="D74" t="str">
            <v>-</v>
          </cell>
          <cell r="F74">
            <v>1</v>
          </cell>
          <cell r="G74">
            <v>5.5</v>
          </cell>
          <cell r="H74">
            <v>375</v>
          </cell>
          <cell r="I74">
            <v>5.6</v>
          </cell>
          <cell r="J74">
            <v>5.4</v>
          </cell>
          <cell r="K74">
            <v>5.6</v>
          </cell>
          <cell r="L74">
            <v>0.28000000000000003</v>
          </cell>
          <cell r="M74">
            <v>1.01</v>
          </cell>
          <cell r="N74">
            <v>20</v>
          </cell>
          <cell r="O74">
            <v>134</v>
          </cell>
          <cell r="P74">
            <v>0.6</v>
          </cell>
          <cell r="Q74">
            <v>1624.08</v>
          </cell>
          <cell r="R74">
            <v>1608</v>
          </cell>
        </row>
        <row r="75">
          <cell r="B75" t="str">
            <v>070</v>
          </cell>
          <cell r="C75" t="str">
            <v>มอเตอร์เทอร์โบผ้า 2 -2</v>
          </cell>
          <cell r="D75" t="str">
            <v>-</v>
          </cell>
          <cell r="F75">
            <v>1</v>
          </cell>
          <cell r="G75">
            <v>5.5</v>
          </cell>
          <cell r="H75">
            <v>376</v>
          </cell>
          <cell r="I75">
            <v>5.7</v>
          </cell>
          <cell r="J75">
            <v>5.7</v>
          </cell>
          <cell r="K75">
            <v>5.6</v>
          </cell>
          <cell r="L75">
            <v>0.31</v>
          </cell>
          <cell r="M75">
            <v>1.1399999999999999</v>
          </cell>
          <cell r="N75">
            <v>20</v>
          </cell>
          <cell r="O75">
            <v>134</v>
          </cell>
          <cell r="P75">
            <v>0.6</v>
          </cell>
          <cell r="Q75">
            <v>1833.12</v>
          </cell>
          <cell r="R75">
            <v>1608</v>
          </cell>
        </row>
        <row r="76">
          <cell r="B76" t="str">
            <v>071</v>
          </cell>
          <cell r="C76" t="str">
            <v>มอเตอร์เทอร์โบผ้า 2 -3</v>
          </cell>
          <cell r="D76" t="str">
            <v>-</v>
          </cell>
          <cell r="F76">
            <v>1</v>
          </cell>
          <cell r="G76">
            <v>5.5</v>
          </cell>
          <cell r="H76">
            <v>375</v>
          </cell>
          <cell r="I76">
            <v>5.6</v>
          </cell>
          <cell r="J76">
            <v>5.9</v>
          </cell>
          <cell r="K76">
            <v>5.9</v>
          </cell>
          <cell r="L76">
            <v>0.3</v>
          </cell>
          <cell r="M76">
            <v>1.1299999999999999</v>
          </cell>
          <cell r="N76">
            <v>20</v>
          </cell>
          <cell r="O76">
            <v>134</v>
          </cell>
          <cell r="P76">
            <v>0.6</v>
          </cell>
          <cell r="Q76">
            <v>1817.04</v>
          </cell>
          <cell r="R76">
            <v>1608</v>
          </cell>
        </row>
        <row r="77">
          <cell r="B77" t="str">
            <v>072</v>
          </cell>
          <cell r="C77" t="str">
            <v>มอเตอร์เทอร์โบผ้า 2 -4</v>
          </cell>
          <cell r="D77" t="str">
            <v>-</v>
          </cell>
          <cell r="F77">
            <v>1</v>
          </cell>
          <cell r="G77">
            <v>5.5</v>
          </cell>
          <cell r="H77">
            <v>383</v>
          </cell>
          <cell r="I77">
            <v>5.6</v>
          </cell>
          <cell r="J77">
            <v>5.8</v>
          </cell>
          <cell r="K77">
            <v>5.9</v>
          </cell>
          <cell r="L77">
            <v>0.28999999999999998</v>
          </cell>
          <cell r="M77">
            <v>1.1100000000000001</v>
          </cell>
          <cell r="N77">
            <v>20</v>
          </cell>
          <cell r="O77">
            <v>134</v>
          </cell>
          <cell r="P77">
            <v>0.6</v>
          </cell>
          <cell r="Q77">
            <v>1784.88</v>
          </cell>
          <cell r="R77">
            <v>1608</v>
          </cell>
        </row>
        <row r="78">
          <cell r="B78" t="str">
            <v>073</v>
          </cell>
          <cell r="C78" t="str">
            <v>มอเตอร์เทอร์โบผ้า 2 -5</v>
          </cell>
          <cell r="D78" t="str">
            <v>-</v>
          </cell>
          <cell r="F78">
            <v>1</v>
          </cell>
          <cell r="G78">
            <v>5.5</v>
          </cell>
          <cell r="H78">
            <v>379</v>
          </cell>
          <cell r="I78">
            <v>7</v>
          </cell>
          <cell r="J78">
            <v>7.3</v>
          </cell>
          <cell r="K78">
            <v>7.2</v>
          </cell>
          <cell r="L78">
            <v>0.47</v>
          </cell>
          <cell r="M78">
            <v>2.21</v>
          </cell>
          <cell r="N78">
            <v>20</v>
          </cell>
          <cell r="O78">
            <v>134</v>
          </cell>
          <cell r="P78">
            <v>0.6</v>
          </cell>
          <cell r="Q78">
            <v>3553.68</v>
          </cell>
          <cell r="R78">
            <v>1608</v>
          </cell>
        </row>
        <row r="79">
          <cell r="B79" t="str">
            <v>074</v>
          </cell>
          <cell r="C79" t="str">
            <v>มอเตอร์เทอร์โบผ้า 2 -6</v>
          </cell>
          <cell r="D79" t="str">
            <v>-</v>
          </cell>
          <cell r="F79">
            <v>1</v>
          </cell>
          <cell r="G79">
            <v>5.5</v>
          </cell>
          <cell r="H79">
            <v>379</v>
          </cell>
          <cell r="I79">
            <v>7</v>
          </cell>
          <cell r="J79">
            <v>7.3</v>
          </cell>
          <cell r="K79">
            <v>7.2</v>
          </cell>
          <cell r="L79">
            <v>0.47</v>
          </cell>
          <cell r="M79">
            <v>2.21</v>
          </cell>
          <cell r="N79">
            <v>20</v>
          </cell>
          <cell r="O79">
            <v>134</v>
          </cell>
          <cell r="P79">
            <v>0.6</v>
          </cell>
          <cell r="Q79">
            <v>3553.68</v>
          </cell>
        </row>
        <row r="80">
          <cell r="B80" t="str">
            <v>075</v>
          </cell>
          <cell r="C80" t="str">
            <v>มอเตอร์เทอร์โบผ้า 2 -7</v>
          </cell>
          <cell r="D80" t="str">
            <v>-</v>
          </cell>
          <cell r="F80">
            <v>1</v>
          </cell>
          <cell r="G80">
            <v>5.5</v>
          </cell>
          <cell r="H80">
            <v>377</v>
          </cell>
          <cell r="I80">
            <v>5.7</v>
          </cell>
          <cell r="J80">
            <v>5.9</v>
          </cell>
          <cell r="K80">
            <v>6.5</v>
          </cell>
          <cell r="L80">
            <v>0.31</v>
          </cell>
          <cell r="M80">
            <v>1.22</v>
          </cell>
          <cell r="N80">
            <v>20</v>
          </cell>
          <cell r="O80">
            <v>134</v>
          </cell>
          <cell r="P80">
            <v>0.6</v>
          </cell>
          <cell r="Q80">
            <v>1961.76</v>
          </cell>
          <cell r="R80">
            <v>1608</v>
          </cell>
        </row>
        <row r="81">
          <cell r="B81" t="str">
            <v>076</v>
          </cell>
          <cell r="C81" t="str">
            <v>มอเตอร์เทอร์โบผ้า 2 -8</v>
          </cell>
          <cell r="D81" t="str">
            <v>-</v>
          </cell>
          <cell r="F81">
            <v>1</v>
          </cell>
          <cell r="G81">
            <v>5.5</v>
          </cell>
          <cell r="H81">
            <v>375</v>
          </cell>
          <cell r="I81">
            <v>5.9</v>
          </cell>
          <cell r="J81">
            <v>6.2</v>
          </cell>
          <cell r="K81">
            <v>5.7</v>
          </cell>
          <cell r="L81">
            <v>0.37</v>
          </cell>
          <cell r="M81">
            <v>1.43</v>
          </cell>
          <cell r="N81">
            <v>20</v>
          </cell>
          <cell r="O81">
            <v>134</v>
          </cell>
          <cell r="P81">
            <v>0.6</v>
          </cell>
          <cell r="Q81">
            <v>2299.44</v>
          </cell>
          <cell r="R81">
            <v>1608</v>
          </cell>
        </row>
        <row r="82">
          <cell r="B82" t="str">
            <v>077</v>
          </cell>
          <cell r="C82" t="str">
            <v>มอเตอร์เทอร์โบผ้า 2 -9</v>
          </cell>
          <cell r="D82" t="str">
            <v>-</v>
          </cell>
          <cell r="F82">
            <v>1</v>
          </cell>
          <cell r="G82">
            <v>5.5</v>
          </cell>
          <cell r="H82">
            <v>380</v>
          </cell>
          <cell r="I82">
            <v>6.2</v>
          </cell>
          <cell r="J82">
            <v>6.5</v>
          </cell>
          <cell r="K82">
            <v>6.7</v>
          </cell>
          <cell r="L82">
            <v>0.54</v>
          </cell>
          <cell r="M82">
            <v>2.2999999999999998</v>
          </cell>
          <cell r="N82">
            <v>20</v>
          </cell>
          <cell r="O82">
            <v>134</v>
          </cell>
          <cell r="P82">
            <v>0.6</v>
          </cell>
          <cell r="Q82">
            <v>3698.4</v>
          </cell>
          <cell r="R82">
            <v>1608</v>
          </cell>
        </row>
        <row r="83">
          <cell r="B83" t="str">
            <v>078</v>
          </cell>
          <cell r="C83" t="str">
            <v>มอเตอร์เทอร์โบผ้า 2 -10</v>
          </cell>
          <cell r="D83" t="str">
            <v>-</v>
          </cell>
          <cell r="F83">
            <v>1</v>
          </cell>
          <cell r="G83">
            <v>5.5</v>
          </cell>
          <cell r="H83">
            <v>375</v>
          </cell>
          <cell r="I83">
            <v>5.4</v>
          </cell>
          <cell r="J83">
            <v>5.6</v>
          </cell>
          <cell r="K83">
            <v>5.3</v>
          </cell>
          <cell r="L83">
            <v>0.45</v>
          </cell>
          <cell r="M83">
            <v>1.59</v>
          </cell>
          <cell r="N83">
            <v>20</v>
          </cell>
          <cell r="O83">
            <v>134</v>
          </cell>
          <cell r="P83">
            <v>0.6</v>
          </cell>
          <cell r="Q83">
            <v>2556.7199999999998</v>
          </cell>
          <cell r="R83">
            <v>1608</v>
          </cell>
        </row>
        <row r="85">
          <cell r="B85" t="str">
            <v>094</v>
          </cell>
          <cell r="C85" t="str">
            <v>มอเตอร์เครื่องแยก 5</v>
          </cell>
          <cell r="D85" t="str">
            <v>-</v>
          </cell>
          <cell r="F85">
            <v>1</v>
          </cell>
          <cell r="G85">
            <v>30</v>
          </cell>
          <cell r="H85">
            <v>383</v>
          </cell>
          <cell r="I85">
            <v>47.3</v>
          </cell>
          <cell r="J85">
            <v>48.6</v>
          </cell>
          <cell r="K85">
            <v>46.4</v>
          </cell>
          <cell r="L85">
            <v>0.86</v>
          </cell>
          <cell r="M85">
            <v>27.06</v>
          </cell>
          <cell r="N85">
            <v>20</v>
          </cell>
          <cell r="O85">
            <v>134</v>
          </cell>
          <cell r="P85">
            <v>0.8</v>
          </cell>
          <cell r="Q85">
            <v>58016.639999999999</v>
          </cell>
          <cell r="R85">
            <v>2144</v>
          </cell>
        </row>
        <row r="86">
          <cell r="B86" t="str">
            <v>095</v>
          </cell>
          <cell r="C86" t="str">
            <v>มอเตอร์เครื่องแยก 6</v>
          </cell>
          <cell r="D86" t="str">
            <v>PF</v>
          </cell>
          <cell r="F86">
            <v>1</v>
          </cell>
          <cell r="G86">
            <v>30</v>
          </cell>
          <cell r="H86">
            <v>380</v>
          </cell>
          <cell r="I86">
            <v>37.799999999999997</v>
          </cell>
          <cell r="J86">
            <v>35.200000000000003</v>
          </cell>
          <cell r="K86">
            <v>34.9</v>
          </cell>
          <cell r="L86">
            <v>0.73</v>
          </cell>
          <cell r="M86">
            <v>17.28</v>
          </cell>
          <cell r="N86">
            <v>20</v>
          </cell>
          <cell r="O86">
            <v>134</v>
          </cell>
          <cell r="P86">
            <v>0.8</v>
          </cell>
          <cell r="Q86">
            <v>37048.32</v>
          </cell>
          <cell r="R86">
            <v>2144</v>
          </cell>
        </row>
        <row r="87">
          <cell r="B87" t="str">
            <v>096</v>
          </cell>
          <cell r="C87" t="str">
            <v>มอเตอร์เครื่องแยก 7</v>
          </cell>
          <cell r="D87" t="str">
            <v>PF</v>
          </cell>
          <cell r="F87">
            <v>1</v>
          </cell>
          <cell r="G87">
            <v>37</v>
          </cell>
          <cell r="H87">
            <v>381</v>
          </cell>
          <cell r="I87">
            <v>42.3</v>
          </cell>
          <cell r="J87">
            <v>44.2</v>
          </cell>
          <cell r="K87">
            <v>43.7</v>
          </cell>
          <cell r="L87">
            <v>0.71</v>
          </cell>
          <cell r="M87">
            <v>20.329999999999998</v>
          </cell>
          <cell r="N87">
            <v>20</v>
          </cell>
          <cell r="O87">
            <v>134</v>
          </cell>
          <cell r="P87">
            <v>0.8</v>
          </cell>
          <cell r="Q87">
            <v>43587.519999999997</v>
          </cell>
          <cell r="R87">
            <v>2144</v>
          </cell>
        </row>
        <row r="88">
          <cell r="B88" t="str">
            <v>097</v>
          </cell>
          <cell r="C88" t="str">
            <v>มอเตอร์เครื่องแยก 8</v>
          </cell>
          <cell r="D88" t="str">
            <v>PF</v>
          </cell>
          <cell r="F88">
            <v>1</v>
          </cell>
          <cell r="G88">
            <v>30</v>
          </cell>
          <cell r="H88">
            <v>377</v>
          </cell>
          <cell r="I88">
            <v>43.1</v>
          </cell>
          <cell r="J88">
            <v>44.3</v>
          </cell>
          <cell r="K88">
            <v>42.1</v>
          </cell>
          <cell r="L88">
            <v>0.77</v>
          </cell>
          <cell r="M88">
            <v>21.7</v>
          </cell>
          <cell r="N88">
            <v>20</v>
          </cell>
          <cell r="O88">
            <v>134</v>
          </cell>
          <cell r="P88">
            <v>0.8</v>
          </cell>
          <cell r="Q88">
            <v>46524.800000000003</v>
          </cell>
          <cell r="R88">
            <v>2144</v>
          </cell>
        </row>
        <row r="89">
          <cell r="B89" t="str">
            <v>102</v>
          </cell>
          <cell r="C89" t="str">
            <v>มอเตอร์สเตรนเนอร์ 5</v>
          </cell>
          <cell r="D89" t="str">
            <v>-</v>
          </cell>
          <cell r="F89">
            <v>1</v>
          </cell>
          <cell r="G89">
            <v>0.37</v>
          </cell>
          <cell r="H89">
            <v>378</v>
          </cell>
          <cell r="I89">
            <v>0.56000000000000005</v>
          </cell>
          <cell r="J89">
            <v>0.56999999999999995</v>
          </cell>
          <cell r="K89">
            <v>0.44</v>
          </cell>
          <cell r="L89">
            <v>0.81</v>
          </cell>
          <cell r="M89">
            <v>0.28000000000000003</v>
          </cell>
          <cell r="N89">
            <v>20</v>
          </cell>
          <cell r="O89">
            <v>134</v>
          </cell>
          <cell r="P89">
            <v>0.8</v>
          </cell>
          <cell r="Q89">
            <v>600.32000000000005</v>
          </cell>
        </row>
        <row r="90">
          <cell r="B90" t="str">
            <v>103</v>
          </cell>
          <cell r="C90" t="str">
            <v>มอเตอร์สเตรนเนอร์ 6</v>
          </cell>
          <cell r="D90" t="str">
            <v>-</v>
          </cell>
          <cell r="F90">
            <v>1</v>
          </cell>
          <cell r="G90">
            <v>0.37</v>
          </cell>
          <cell r="H90">
            <v>378</v>
          </cell>
          <cell r="I90">
            <v>0.53</v>
          </cell>
          <cell r="J90">
            <v>0.56999999999999995</v>
          </cell>
          <cell r="K90">
            <v>0.44</v>
          </cell>
          <cell r="L90">
            <v>0.78</v>
          </cell>
          <cell r="M90">
            <v>0.26</v>
          </cell>
          <cell r="N90">
            <v>20</v>
          </cell>
          <cell r="O90">
            <v>134</v>
          </cell>
          <cell r="P90">
            <v>0.8</v>
          </cell>
          <cell r="Q90">
            <v>557.44000000000005</v>
          </cell>
        </row>
        <row r="91">
          <cell r="B91" t="str">
            <v>104</v>
          </cell>
          <cell r="C91" t="str">
            <v>มอเตอร์สเตรนเนอร์ 7</v>
          </cell>
          <cell r="D91" t="str">
            <v>-</v>
          </cell>
          <cell r="F91">
            <v>1</v>
          </cell>
          <cell r="G91">
            <v>0.37</v>
          </cell>
          <cell r="H91">
            <v>378</v>
          </cell>
          <cell r="I91">
            <v>0.55000000000000004</v>
          </cell>
          <cell r="J91">
            <v>0.57999999999999996</v>
          </cell>
          <cell r="K91">
            <v>0.42</v>
          </cell>
          <cell r="L91">
            <v>0.79</v>
          </cell>
          <cell r="M91">
            <v>0.27</v>
          </cell>
          <cell r="N91">
            <v>20</v>
          </cell>
          <cell r="O91">
            <v>134</v>
          </cell>
          <cell r="P91">
            <v>0.8</v>
          </cell>
          <cell r="Q91">
            <v>578.88</v>
          </cell>
        </row>
        <row r="92">
          <cell r="B92" t="str">
            <v>105</v>
          </cell>
          <cell r="C92" t="str">
            <v>มอเตอร์สเตรนเนอร์ 8</v>
          </cell>
          <cell r="D92" t="str">
            <v>-</v>
          </cell>
          <cell r="F92">
            <v>1</v>
          </cell>
          <cell r="G92">
            <v>0.37</v>
          </cell>
          <cell r="H92">
            <v>378</v>
          </cell>
          <cell r="I92">
            <v>0.51</v>
          </cell>
          <cell r="J92">
            <v>0.56999999999999995</v>
          </cell>
          <cell r="K92">
            <v>0.44</v>
          </cell>
          <cell r="L92">
            <v>0.81</v>
          </cell>
          <cell r="M92">
            <v>0.27</v>
          </cell>
          <cell r="N92">
            <v>20</v>
          </cell>
          <cell r="O92">
            <v>134</v>
          </cell>
          <cell r="P92">
            <v>0.8</v>
          </cell>
          <cell r="Q92">
            <v>578.88</v>
          </cell>
        </row>
        <row r="93">
          <cell r="B93" t="str">
            <v>118</v>
          </cell>
          <cell r="C93" t="str">
            <v>มอเตอร์ปั๊มแยก 5</v>
          </cell>
          <cell r="D93" t="str">
            <v>LF</v>
          </cell>
          <cell r="F93">
            <v>1</v>
          </cell>
          <cell r="G93">
            <v>11</v>
          </cell>
          <cell r="H93">
            <v>384</v>
          </cell>
          <cell r="I93">
            <v>10.58</v>
          </cell>
          <cell r="J93">
            <v>10.3</v>
          </cell>
          <cell r="K93">
            <v>9.56</v>
          </cell>
          <cell r="L93">
            <v>0.55000000000000004</v>
          </cell>
          <cell r="M93">
            <v>3.71</v>
          </cell>
          <cell r="N93">
            <v>20</v>
          </cell>
          <cell r="O93">
            <v>134</v>
          </cell>
          <cell r="P93">
            <v>0.8</v>
          </cell>
          <cell r="Q93">
            <v>7954.24</v>
          </cell>
          <cell r="R93">
            <v>2144</v>
          </cell>
        </row>
        <row r="94">
          <cell r="B94" t="str">
            <v>119</v>
          </cell>
          <cell r="C94" t="str">
            <v>มอเตอร์ปั๊มแยก 6</v>
          </cell>
          <cell r="D94" t="str">
            <v>LF</v>
          </cell>
          <cell r="F94">
            <v>1</v>
          </cell>
          <cell r="G94">
            <v>11</v>
          </cell>
          <cell r="H94">
            <v>377</v>
          </cell>
          <cell r="I94">
            <v>11.77</v>
          </cell>
          <cell r="J94">
            <v>11.89</v>
          </cell>
          <cell r="K94">
            <v>11.12</v>
          </cell>
          <cell r="L94">
            <v>0.59</v>
          </cell>
          <cell r="M94">
            <v>4.47</v>
          </cell>
          <cell r="N94">
            <v>20</v>
          </cell>
          <cell r="O94">
            <v>134</v>
          </cell>
          <cell r="P94">
            <v>0.8</v>
          </cell>
          <cell r="Q94">
            <v>9583.68</v>
          </cell>
          <cell r="R94">
            <v>2144</v>
          </cell>
        </row>
        <row r="95">
          <cell r="B95" t="str">
            <v>120</v>
          </cell>
          <cell r="C95" t="str">
            <v>มอเตอร์ปั๊มแยก 7</v>
          </cell>
          <cell r="D95" t="str">
            <v>LF</v>
          </cell>
          <cell r="F95">
            <v>1</v>
          </cell>
          <cell r="G95">
            <v>11</v>
          </cell>
          <cell r="H95">
            <v>377</v>
          </cell>
          <cell r="I95">
            <v>4.7</v>
          </cell>
          <cell r="J95">
            <v>4.67</v>
          </cell>
          <cell r="K95">
            <v>4.53</v>
          </cell>
          <cell r="L95">
            <v>0.56999999999999995</v>
          </cell>
          <cell r="M95">
            <v>1.72</v>
          </cell>
          <cell r="N95">
            <v>20</v>
          </cell>
          <cell r="O95">
            <v>134</v>
          </cell>
          <cell r="P95">
            <v>0.8</v>
          </cell>
          <cell r="Q95">
            <v>3687.68</v>
          </cell>
          <cell r="R95">
            <v>2144</v>
          </cell>
        </row>
        <row r="96">
          <cell r="B96" t="str">
            <v>121</v>
          </cell>
          <cell r="C96" t="str">
            <v>มอเตอร์ปั๊มแยก 8</v>
          </cell>
          <cell r="D96" t="str">
            <v>LF</v>
          </cell>
          <cell r="F96">
            <v>1</v>
          </cell>
          <cell r="G96">
            <v>11</v>
          </cell>
          <cell r="H96">
            <v>374</v>
          </cell>
          <cell r="I96">
            <v>9.9600000000000009</v>
          </cell>
          <cell r="J96">
            <v>9.68</v>
          </cell>
          <cell r="K96">
            <v>9.1</v>
          </cell>
          <cell r="L96">
            <v>0.47</v>
          </cell>
          <cell r="M96">
            <v>2.92</v>
          </cell>
          <cell r="N96">
            <v>20</v>
          </cell>
          <cell r="O96">
            <v>134</v>
          </cell>
          <cell r="P96">
            <v>0.8</v>
          </cell>
          <cell r="Q96">
            <v>6260.48</v>
          </cell>
          <cell r="R96">
            <v>2144</v>
          </cell>
        </row>
        <row r="98">
          <cell r="B98" t="str">
            <v>x1</v>
          </cell>
          <cell r="C98" t="str">
            <v>มอเตอร์เครื่องแยก 9</v>
          </cell>
          <cell r="D98" t="str">
            <v>PF</v>
          </cell>
          <cell r="F98">
            <v>1</v>
          </cell>
          <cell r="G98">
            <v>55</v>
          </cell>
          <cell r="H98">
            <v>376</v>
          </cell>
          <cell r="I98">
            <v>61.1</v>
          </cell>
          <cell r="J98">
            <v>54.9</v>
          </cell>
          <cell r="K98">
            <v>59.8</v>
          </cell>
          <cell r="L98">
            <v>0.72</v>
          </cell>
          <cell r="M98">
            <v>27.48</v>
          </cell>
          <cell r="N98">
            <v>20</v>
          </cell>
          <cell r="O98">
            <v>134</v>
          </cell>
          <cell r="P98">
            <v>0.8</v>
          </cell>
          <cell r="Q98">
            <v>58917.120000000003</v>
          </cell>
          <cell r="R98">
            <v>2144</v>
          </cell>
        </row>
        <row r="99">
          <cell r="B99" t="str">
            <v>x2</v>
          </cell>
          <cell r="C99" t="str">
            <v>มอเตอร์เครื่องแยก 10</v>
          </cell>
          <cell r="D99" t="str">
            <v>-</v>
          </cell>
          <cell r="F99">
            <v>1</v>
          </cell>
          <cell r="G99">
            <v>55</v>
          </cell>
          <cell r="H99">
            <v>378</v>
          </cell>
          <cell r="I99">
            <v>45.2</v>
          </cell>
          <cell r="J99">
            <v>44.9</v>
          </cell>
          <cell r="K99">
            <v>43.3</v>
          </cell>
          <cell r="L99">
            <v>0.87</v>
          </cell>
          <cell r="M99">
            <v>25.33</v>
          </cell>
          <cell r="N99">
            <v>20</v>
          </cell>
          <cell r="O99">
            <v>134</v>
          </cell>
          <cell r="P99">
            <v>0.8</v>
          </cell>
          <cell r="Q99">
            <v>54307.519999999997</v>
          </cell>
          <cell r="R99">
            <v>2144</v>
          </cell>
        </row>
        <row r="100">
          <cell r="B100" t="str">
            <v>122</v>
          </cell>
          <cell r="C100" t="str">
            <v>มอเตอร์ปั๊มสำรอง ย. 5</v>
          </cell>
          <cell r="D100" t="str">
            <v>-</v>
          </cell>
          <cell r="F100">
            <v>1</v>
          </cell>
          <cell r="G100">
            <v>5.5</v>
          </cell>
          <cell r="H100">
            <v>375</v>
          </cell>
          <cell r="I100">
            <v>7.4</v>
          </cell>
          <cell r="J100">
            <v>7.2</v>
          </cell>
          <cell r="K100">
            <v>6.9</v>
          </cell>
          <cell r="L100">
            <v>0.43</v>
          </cell>
          <cell r="M100">
            <v>2</v>
          </cell>
          <cell r="N100">
            <v>20</v>
          </cell>
          <cell r="O100">
            <v>134</v>
          </cell>
          <cell r="P100">
            <v>0.8</v>
          </cell>
          <cell r="Q100">
            <v>4288</v>
          </cell>
          <cell r="R100">
            <v>2144</v>
          </cell>
        </row>
        <row r="101">
          <cell r="B101" t="str">
            <v>123</v>
          </cell>
          <cell r="C101" t="str">
            <v>มอเตอร์ปั๊มสำรอง ย. 6</v>
          </cell>
          <cell r="D101" t="str">
            <v>LF</v>
          </cell>
          <cell r="F101">
            <v>1</v>
          </cell>
          <cell r="G101">
            <v>11</v>
          </cell>
          <cell r="H101">
            <v>379</v>
          </cell>
          <cell r="I101">
            <v>13.8</v>
          </cell>
          <cell r="J101">
            <v>12.7</v>
          </cell>
          <cell r="K101">
            <v>10.28</v>
          </cell>
          <cell r="L101">
            <v>0.75</v>
          </cell>
          <cell r="M101">
            <v>6.04</v>
          </cell>
          <cell r="N101">
            <v>20</v>
          </cell>
          <cell r="O101">
            <v>134</v>
          </cell>
          <cell r="P101">
            <v>0.8</v>
          </cell>
          <cell r="Q101">
            <v>12949.76</v>
          </cell>
          <cell r="R101">
            <v>2144</v>
          </cell>
        </row>
        <row r="103">
          <cell r="B103" t="str">
            <v>150</v>
          </cell>
          <cell r="C103" t="str">
            <v>มอเตอร์สลัด 1</v>
          </cell>
          <cell r="D103" t="str">
            <v>EFF</v>
          </cell>
          <cell r="F103">
            <v>1</v>
          </cell>
          <cell r="G103">
            <v>37</v>
          </cell>
          <cell r="H103">
            <v>384</v>
          </cell>
          <cell r="I103">
            <v>67.5</v>
          </cell>
          <cell r="J103">
            <v>62.1</v>
          </cell>
          <cell r="K103">
            <v>58.5</v>
          </cell>
          <cell r="L103">
            <v>0.85</v>
          </cell>
          <cell r="M103">
            <v>35.450000000000003</v>
          </cell>
          <cell r="N103">
            <v>20</v>
          </cell>
          <cell r="O103">
            <v>134</v>
          </cell>
          <cell r="P103">
            <v>0.9</v>
          </cell>
          <cell r="Q103">
            <v>85505.4</v>
          </cell>
          <cell r="R103">
            <v>2412</v>
          </cell>
        </row>
        <row r="104">
          <cell r="B104" t="str">
            <v>151</v>
          </cell>
          <cell r="C104" t="str">
            <v>มอเตอร์สลัด 2</v>
          </cell>
          <cell r="D104" t="str">
            <v>EFF</v>
          </cell>
          <cell r="F104">
            <v>1</v>
          </cell>
          <cell r="G104">
            <v>30</v>
          </cell>
          <cell r="H104">
            <v>377</v>
          </cell>
          <cell r="I104">
            <v>56.21</v>
          </cell>
          <cell r="J104">
            <v>55.7</v>
          </cell>
          <cell r="K104">
            <v>57.9</v>
          </cell>
          <cell r="L104">
            <v>0.81</v>
          </cell>
          <cell r="M104">
            <v>29.94</v>
          </cell>
          <cell r="N104">
            <v>20</v>
          </cell>
          <cell r="O104">
            <v>134</v>
          </cell>
          <cell r="P104">
            <v>0.9</v>
          </cell>
          <cell r="Q104">
            <v>72215.28</v>
          </cell>
          <cell r="R104">
            <v>2412</v>
          </cell>
        </row>
        <row r="105">
          <cell r="B105" t="str">
            <v>152</v>
          </cell>
          <cell r="C105" t="str">
            <v>มอเตอร์สลัด 3</v>
          </cell>
          <cell r="D105" t="str">
            <v>EFF</v>
          </cell>
          <cell r="F105">
            <v>1</v>
          </cell>
          <cell r="G105">
            <v>30</v>
          </cell>
          <cell r="H105">
            <v>375</v>
          </cell>
          <cell r="I105">
            <v>55.96</v>
          </cell>
          <cell r="J105">
            <v>55.82</v>
          </cell>
          <cell r="K105">
            <v>56.53</v>
          </cell>
          <cell r="L105">
            <v>0.82</v>
          </cell>
          <cell r="M105">
            <v>29.88</v>
          </cell>
          <cell r="N105">
            <v>20</v>
          </cell>
          <cell r="O105">
            <v>134</v>
          </cell>
          <cell r="P105">
            <v>0.9</v>
          </cell>
          <cell r="Q105">
            <v>72070.559999999998</v>
          </cell>
          <cell r="R105">
            <v>2412</v>
          </cell>
        </row>
        <row r="106">
          <cell r="B106" t="str">
            <v>153</v>
          </cell>
          <cell r="C106" t="str">
            <v>มอเตอร์สลัด 4</v>
          </cell>
          <cell r="D106" t="str">
            <v>EFF</v>
          </cell>
          <cell r="F106">
            <v>1</v>
          </cell>
          <cell r="G106">
            <v>30</v>
          </cell>
          <cell r="H106">
            <v>376</v>
          </cell>
          <cell r="I106">
            <v>58.6</v>
          </cell>
          <cell r="J106">
            <v>57.3</v>
          </cell>
          <cell r="K106">
            <v>53.7</v>
          </cell>
          <cell r="L106">
            <v>0.79</v>
          </cell>
          <cell r="M106">
            <v>29.09</v>
          </cell>
          <cell r="N106">
            <v>20</v>
          </cell>
          <cell r="O106">
            <v>134</v>
          </cell>
          <cell r="P106">
            <v>0.9</v>
          </cell>
          <cell r="Q106">
            <v>70165.08</v>
          </cell>
          <cell r="R106">
            <v>2412</v>
          </cell>
        </row>
        <row r="107">
          <cell r="B107" t="str">
            <v>154</v>
          </cell>
          <cell r="C107" t="str">
            <v>มอเตอร์สลัด 5</v>
          </cell>
          <cell r="D107" t="str">
            <v>EFF</v>
          </cell>
          <cell r="F107">
            <v>1</v>
          </cell>
          <cell r="G107">
            <v>37</v>
          </cell>
          <cell r="H107">
            <v>378</v>
          </cell>
          <cell r="I107">
            <v>55.3</v>
          </cell>
          <cell r="J107">
            <v>56.1</v>
          </cell>
          <cell r="K107">
            <v>55.4</v>
          </cell>
          <cell r="L107">
            <v>0.83</v>
          </cell>
          <cell r="M107">
            <v>30.21</v>
          </cell>
          <cell r="N107">
            <v>20</v>
          </cell>
          <cell r="O107">
            <v>134</v>
          </cell>
          <cell r="P107">
            <v>0.9</v>
          </cell>
          <cell r="Q107">
            <v>72866.52</v>
          </cell>
          <cell r="R107">
            <v>2412</v>
          </cell>
        </row>
        <row r="108">
          <cell r="B108" t="str">
            <v>155</v>
          </cell>
          <cell r="C108" t="str">
            <v>มอเตอร์สลัด 6</v>
          </cell>
          <cell r="D108" t="str">
            <v>EFF</v>
          </cell>
          <cell r="F108">
            <v>1</v>
          </cell>
          <cell r="G108">
            <v>37</v>
          </cell>
          <cell r="H108">
            <v>374</v>
          </cell>
          <cell r="I108">
            <v>53.9</v>
          </cell>
          <cell r="J108">
            <v>53.7</v>
          </cell>
          <cell r="K108">
            <v>51.45</v>
          </cell>
          <cell r="L108">
            <v>0.84</v>
          </cell>
          <cell r="M108">
            <v>28.85</v>
          </cell>
          <cell r="N108">
            <v>20</v>
          </cell>
          <cell r="O108">
            <v>134</v>
          </cell>
          <cell r="P108">
            <v>0.9</v>
          </cell>
          <cell r="Q108">
            <v>69586.2</v>
          </cell>
          <cell r="R108">
            <v>2412</v>
          </cell>
        </row>
        <row r="109">
          <cell r="B109" t="str">
            <v>156</v>
          </cell>
          <cell r="C109" t="str">
            <v>มอเตอร์สลัด 7</v>
          </cell>
          <cell r="D109" t="str">
            <v>EFF</v>
          </cell>
          <cell r="F109">
            <v>1</v>
          </cell>
          <cell r="G109">
            <v>30</v>
          </cell>
          <cell r="H109">
            <v>379</v>
          </cell>
          <cell r="I109">
            <v>57.8</v>
          </cell>
          <cell r="J109">
            <v>57.24</v>
          </cell>
          <cell r="K109">
            <v>55.14</v>
          </cell>
          <cell r="L109">
            <v>0.77</v>
          </cell>
          <cell r="M109">
            <v>28.67</v>
          </cell>
          <cell r="N109">
            <v>20</v>
          </cell>
          <cell r="O109">
            <v>134</v>
          </cell>
          <cell r="P109">
            <v>0.9</v>
          </cell>
          <cell r="Q109">
            <v>69152.039999999994</v>
          </cell>
          <cell r="R109">
            <v>2412</v>
          </cell>
        </row>
        <row r="110">
          <cell r="B110" t="str">
            <v>157</v>
          </cell>
          <cell r="C110" t="str">
            <v>มอเตอร์สลัด 8</v>
          </cell>
          <cell r="D110" t="str">
            <v>EFF</v>
          </cell>
          <cell r="F110">
            <v>1</v>
          </cell>
          <cell r="G110">
            <v>30</v>
          </cell>
          <cell r="H110">
            <v>381</v>
          </cell>
          <cell r="I110">
            <v>57.7</v>
          </cell>
          <cell r="J110">
            <v>54.96</v>
          </cell>
          <cell r="K110">
            <v>51.65</v>
          </cell>
          <cell r="L110">
            <v>0.76</v>
          </cell>
          <cell r="M110">
            <v>27.47</v>
          </cell>
          <cell r="N110">
            <v>20</v>
          </cell>
          <cell r="O110">
            <v>134</v>
          </cell>
          <cell r="P110">
            <v>0.9</v>
          </cell>
          <cell r="Q110">
            <v>66257.64</v>
          </cell>
          <cell r="R110">
            <v>2412</v>
          </cell>
        </row>
        <row r="111">
          <cell r="B111" t="str">
            <v>158</v>
          </cell>
          <cell r="C111" t="str">
            <v>มอเตอร์สลัด 9</v>
          </cell>
          <cell r="D111" t="str">
            <v>EFF</v>
          </cell>
          <cell r="F111">
            <v>1</v>
          </cell>
          <cell r="G111">
            <v>37</v>
          </cell>
          <cell r="H111">
            <v>376</v>
          </cell>
          <cell r="I111">
            <v>55.6</v>
          </cell>
          <cell r="J111">
            <v>54.5</v>
          </cell>
          <cell r="K111">
            <v>62.2</v>
          </cell>
          <cell r="L111">
            <v>0.82</v>
          </cell>
          <cell r="M111">
            <v>30.67</v>
          </cell>
          <cell r="N111">
            <v>20</v>
          </cell>
          <cell r="O111">
            <v>134</v>
          </cell>
          <cell r="P111">
            <v>0.9</v>
          </cell>
          <cell r="Q111">
            <v>73976.039999999994</v>
          </cell>
          <cell r="R111">
            <v>2412</v>
          </cell>
        </row>
        <row r="112">
          <cell r="B112" t="str">
            <v>159</v>
          </cell>
          <cell r="C112" t="str">
            <v>มอเตอร์ปั๊มส่งสลัด 1</v>
          </cell>
          <cell r="D112" t="str">
            <v>-</v>
          </cell>
          <cell r="F112">
            <v>1</v>
          </cell>
          <cell r="G112">
            <v>5.5</v>
          </cell>
          <cell r="H112">
            <v>376</v>
          </cell>
          <cell r="I112">
            <v>8.48</v>
          </cell>
          <cell r="J112">
            <v>7.62</v>
          </cell>
          <cell r="K112">
            <v>7.24</v>
          </cell>
          <cell r="L112">
            <v>0.31</v>
          </cell>
          <cell r="M112">
            <v>1.57</v>
          </cell>
          <cell r="N112">
            <v>20</v>
          </cell>
          <cell r="O112">
            <v>134</v>
          </cell>
          <cell r="P112">
            <v>0.4</v>
          </cell>
          <cell r="Q112">
            <v>1683.04</v>
          </cell>
        </row>
        <row r="113">
          <cell r="B113" t="str">
            <v>160</v>
          </cell>
          <cell r="C113" t="str">
            <v>มอเตอร์ปั๊มส่งสลัด 2</v>
          </cell>
          <cell r="D113" t="str">
            <v>-</v>
          </cell>
          <cell r="F113">
            <v>1</v>
          </cell>
          <cell r="G113">
            <v>5.5</v>
          </cell>
          <cell r="H113">
            <v>376</v>
          </cell>
          <cell r="I113">
            <v>8.48</v>
          </cell>
          <cell r="J113">
            <v>7.62</v>
          </cell>
          <cell r="K113">
            <v>7.24</v>
          </cell>
          <cell r="L113">
            <v>0.31</v>
          </cell>
          <cell r="M113">
            <v>1.57</v>
          </cell>
          <cell r="N113">
            <v>20</v>
          </cell>
          <cell r="O113">
            <v>134</v>
          </cell>
          <cell r="P113">
            <v>0.4</v>
          </cell>
          <cell r="Q113">
            <v>1683.04</v>
          </cell>
          <cell r="R113">
            <v>1072</v>
          </cell>
        </row>
        <row r="114">
          <cell r="B114" t="str">
            <v>161</v>
          </cell>
          <cell r="C114" t="str">
            <v>มอเตอร์ลำเลียงใต้สลัด</v>
          </cell>
          <cell r="D114" t="str">
            <v>-</v>
          </cell>
          <cell r="F114">
            <v>1</v>
          </cell>
          <cell r="G114">
            <v>3.5</v>
          </cell>
          <cell r="H114">
            <v>376</v>
          </cell>
          <cell r="I114">
            <v>3.1</v>
          </cell>
          <cell r="J114">
            <v>2.9</v>
          </cell>
          <cell r="K114">
            <v>2.8</v>
          </cell>
          <cell r="L114">
            <v>0.42</v>
          </cell>
          <cell r="M114">
            <v>0.8</v>
          </cell>
          <cell r="N114">
            <v>20</v>
          </cell>
          <cell r="O114">
            <v>134</v>
          </cell>
          <cell r="P114">
            <v>0.8</v>
          </cell>
          <cell r="Q114">
            <v>1715.2</v>
          </cell>
          <cell r="R114">
            <v>2144</v>
          </cell>
        </row>
        <row r="116">
          <cell r="B116" t="str">
            <v>162</v>
          </cell>
          <cell r="C116" t="str">
            <v>มอเตอร์ลำเลียงส่งอบ</v>
          </cell>
          <cell r="D116" t="str">
            <v>-</v>
          </cell>
          <cell r="F116">
            <v>1</v>
          </cell>
          <cell r="G116">
            <v>2.2000000000000002</v>
          </cell>
          <cell r="H116">
            <v>379</v>
          </cell>
          <cell r="I116">
            <v>4.7</v>
          </cell>
          <cell r="J116">
            <v>4.5</v>
          </cell>
          <cell r="K116">
            <v>4.0999999999999996</v>
          </cell>
          <cell r="L116">
            <v>0.49</v>
          </cell>
          <cell r="M116">
            <v>1.43</v>
          </cell>
          <cell r="N116">
            <v>20</v>
          </cell>
          <cell r="O116">
            <v>134</v>
          </cell>
          <cell r="P116">
            <v>0.8</v>
          </cell>
          <cell r="Q116">
            <v>3065.92</v>
          </cell>
          <cell r="R116">
            <v>2144</v>
          </cell>
        </row>
        <row r="117">
          <cell r="B117" t="str">
            <v>163</v>
          </cell>
          <cell r="C117" t="str">
            <v>มอเตอร์รางตีแป้ง</v>
          </cell>
          <cell r="D117" t="str">
            <v>EFF</v>
          </cell>
          <cell r="F117">
            <v>1</v>
          </cell>
          <cell r="G117">
            <v>11</v>
          </cell>
          <cell r="H117">
            <v>377</v>
          </cell>
          <cell r="I117">
            <v>17.3</v>
          </cell>
          <cell r="J117">
            <v>16.7</v>
          </cell>
          <cell r="K117">
            <v>16.2</v>
          </cell>
          <cell r="L117">
            <v>0.83</v>
          </cell>
          <cell r="M117">
            <v>9.07</v>
          </cell>
          <cell r="N117">
            <v>20</v>
          </cell>
          <cell r="O117">
            <v>134</v>
          </cell>
          <cell r="P117">
            <v>0.8</v>
          </cell>
          <cell r="Q117">
            <v>19446.080000000002</v>
          </cell>
          <cell r="R117">
            <v>2144</v>
          </cell>
        </row>
        <row r="118">
          <cell r="B118" t="str">
            <v>164</v>
          </cell>
          <cell r="C118" t="str">
            <v>มอเตอร์สกรูแป้ง</v>
          </cell>
          <cell r="D118" t="str">
            <v>-</v>
          </cell>
          <cell r="F118">
            <v>1</v>
          </cell>
          <cell r="G118">
            <v>3.7</v>
          </cell>
          <cell r="H118">
            <v>377</v>
          </cell>
          <cell r="I118">
            <v>4.8</v>
          </cell>
          <cell r="J118">
            <v>5.3</v>
          </cell>
          <cell r="K118">
            <v>5.5</v>
          </cell>
          <cell r="L118">
            <v>0.83</v>
          </cell>
          <cell r="M118">
            <v>2.82</v>
          </cell>
          <cell r="N118">
            <v>20</v>
          </cell>
          <cell r="O118">
            <v>134</v>
          </cell>
          <cell r="P118">
            <v>0.3</v>
          </cell>
          <cell r="Q118">
            <v>2267.2800000000002</v>
          </cell>
        </row>
        <row r="119">
          <cell r="B119" t="str">
            <v>165</v>
          </cell>
          <cell r="C119" t="str">
            <v>มอเตอร์สลิ้ง</v>
          </cell>
          <cell r="D119" t="str">
            <v>PF</v>
          </cell>
          <cell r="F119">
            <v>1</v>
          </cell>
          <cell r="G119">
            <v>22</v>
          </cell>
          <cell r="H119">
            <v>379</v>
          </cell>
          <cell r="I119">
            <v>21.6</v>
          </cell>
          <cell r="J119">
            <v>22.3</v>
          </cell>
          <cell r="K119">
            <v>22.9</v>
          </cell>
          <cell r="L119">
            <v>0.72</v>
          </cell>
          <cell r="M119">
            <v>10.52</v>
          </cell>
          <cell r="N119">
            <v>20</v>
          </cell>
          <cell r="O119">
            <v>134</v>
          </cell>
          <cell r="P119">
            <v>0.8</v>
          </cell>
          <cell r="Q119">
            <v>22554.880000000001</v>
          </cell>
          <cell r="R119">
            <v>2144</v>
          </cell>
        </row>
        <row r="121">
          <cell r="B121" t="str">
            <v>184</v>
          </cell>
          <cell r="C121" t="str">
            <v>มอเตอร์พัดลมร้อน</v>
          </cell>
          <cell r="D121" t="str">
            <v>EFF</v>
          </cell>
          <cell r="F121">
            <v>1</v>
          </cell>
          <cell r="G121">
            <v>160</v>
          </cell>
          <cell r="H121">
            <v>375</v>
          </cell>
          <cell r="I121">
            <v>224</v>
          </cell>
          <cell r="J121">
            <v>252</v>
          </cell>
          <cell r="K121">
            <v>221</v>
          </cell>
          <cell r="L121">
            <v>0.99</v>
          </cell>
          <cell r="M121">
            <v>149.4</v>
          </cell>
          <cell r="N121">
            <v>20</v>
          </cell>
          <cell r="O121">
            <v>134</v>
          </cell>
          <cell r="P121">
            <v>0.8</v>
          </cell>
          <cell r="Q121">
            <v>320313.59999999998</v>
          </cell>
          <cell r="R121">
            <v>2144</v>
          </cell>
        </row>
        <row r="122">
          <cell r="B122" t="str">
            <v>185</v>
          </cell>
          <cell r="C122" t="str">
            <v>มอเตอร์โรตารี่ร้อน 1</v>
          </cell>
          <cell r="D122" t="str">
            <v>-</v>
          </cell>
          <cell r="F122">
            <v>1</v>
          </cell>
          <cell r="G122">
            <v>2.2000000000000002</v>
          </cell>
          <cell r="H122">
            <v>378</v>
          </cell>
          <cell r="I122">
            <v>3.5</v>
          </cell>
          <cell r="J122">
            <v>3.3</v>
          </cell>
          <cell r="K122">
            <v>3.2</v>
          </cell>
          <cell r="L122">
            <v>0.25</v>
          </cell>
          <cell r="M122">
            <v>0.55000000000000004</v>
          </cell>
          <cell r="N122">
            <v>20</v>
          </cell>
          <cell r="O122">
            <v>134</v>
          </cell>
          <cell r="P122">
            <v>0.8</v>
          </cell>
          <cell r="Q122">
            <v>1179.2</v>
          </cell>
          <cell r="R122">
            <v>2144</v>
          </cell>
        </row>
        <row r="123">
          <cell r="B123" t="str">
            <v>186</v>
          </cell>
          <cell r="C123" t="str">
            <v>มอเตอร์โรตารี่ร้อน 2</v>
          </cell>
          <cell r="D123" t="str">
            <v>-</v>
          </cell>
          <cell r="F123">
            <v>1</v>
          </cell>
          <cell r="G123">
            <v>2.2000000000000002</v>
          </cell>
          <cell r="H123">
            <v>384</v>
          </cell>
          <cell r="I123">
            <v>3.2</v>
          </cell>
          <cell r="J123">
            <v>2.8</v>
          </cell>
          <cell r="K123">
            <v>2.7</v>
          </cell>
          <cell r="L123">
            <v>0.24</v>
          </cell>
          <cell r="M123">
            <v>0.46</v>
          </cell>
          <cell r="N123">
            <v>20</v>
          </cell>
          <cell r="O123">
            <v>134</v>
          </cell>
          <cell r="P123">
            <v>0.8</v>
          </cell>
          <cell r="Q123">
            <v>986.24</v>
          </cell>
          <cell r="R123">
            <v>2144</v>
          </cell>
        </row>
        <row r="124">
          <cell r="B124" t="str">
            <v>187</v>
          </cell>
          <cell r="C124" t="str">
            <v>มอเตอร์สกรูร้อน 1</v>
          </cell>
          <cell r="D124" t="str">
            <v>-</v>
          </cell>
          <cell r="F124">
            <v>1</v>
          </cell>
          <cell r="G124">
            <v>2.2000000000000002</v>
          </cell>
          <cell r="H124">
            <v>383</v>
          </cell>
          <cell r="I124">
            <v>3.7</v>
          </cell>
          <cell r="J124">
            <v>3.6</v>
          </cell>
          <cell r="K124">
            <v>3.3</v>
          </cell>
          <cell r="L124">
            <v>0.24</v>
          </cell>
          <cell r="M124">
            <v>0.56000000000000005</v>
          </cell>
          <cell r="N124">
            <v>20</v>
          </cell>
          <cell r="O124">
            <v>134</v>
          </cell>
          <cell r="P124">
            <v>0.8</v>
          </cell>
          <cell r="Q124">
            <v>1200.6400000000001</v>
          </cell>
          <cell r="R124">
            <v>2144</v>
          </cell>
        </row>
        <row r="125">
          <cell r="B125" t="str">
            <v>188</v>
          </cell>
          <cell r="C125" t="str">
            <v>มอเตอร์สกรูร้อน 2</v>
          </cell>
          <cell r="D125" t="str">
            <v>-</v>
          </cell>
          <cell r="F125">
            <v>1</v>
          </cell>
          <cell r="G125">
            <v>2.2000000000000002</v>
          </cell>
          <cell r="H125">
            <v>384</v>
          </cell>
          <cell r="I125">
            <v>3.5</v>
          </cell>
          <cell r="J125">
            <v>3.2</v>
          </cell>
          <cell r="K125">
            <v>3.4</v>
          </cell>
          <cell r="L125">
            <v>0.23</v>
          </cell>
          <cell r="M125">
            <v>0.52</v>
          </cell>
          <cell r="N125">
            <v>20</v>
          </cell>
          <cell r="O125">
            <v>134</v>
          </cell>
          <cell r="P125">
            <v>0.8</v>
          </cell>
          <cell r="Q125">
            <v>1114.8800000000001</v>
          </cell>
          <cell r="R125">
            <v>2144</v>
          </cell>
        </row>
        <row r="126">
          <cell r="B126" t="str">
            <v>190</v>
          </cell>
          <cell r="C126" t="str">
            <v>มอเตอร์พัดลมเย็น</v>
          </cell>
          <cell r="D126" t="str">
            <v>LF</v>
          </cell>
          <cell r="F126">
            <v>1</v>
          </cell>
          <cell r="G126">
            <v>55</v>
          </cell>
          <cell r="H126">
            <v>380</v>
          </cell>
          <cell r="I126">
            <v>61.5</v>
          </cell>
          <cell r="J126">
            <v>63.9</v>
          </cell>
          <cell r="K126">
            <v>59.7</v>
          </cell>
          <cell r="L126">
            <v>0.76</v>
          </cell>
          <cell r="M126">
            <v>30.86</v>
          </cell>
          <cell r="N126">
            <v>20</v>
          </cell>
          <cell r="O126">
            <v>134</v>
          </cell>
          <cell r="P126">
            <v>0.8</v>
          </cell>
          <cell r="Q126">
            <v>66163.839999999997</v>
          </cell>
          <cell r="R126">
            <v>2144</v>
          </cell>
        </row>
        <row r="127">
          <cell r="B127" t="str">
            <v>191</v>
          </cell>
          <cell r="C127" t="str">
            <v>มอเตอร์โรตารี่เย็น 1</v>
          </cell>
          <cell r="D127" t="str">
            <v>-</v>
          </cell>
          <cell r="F127">
            <v>1</v>
          </cell>
          <cell r="G127">
            <v>3.7</v>
          </cell>
          <cell r="H127">
            <v>377</v>
          </cell>
          <cell r="I127">
            <v>3.3</v>
          </cell>
          <cell r="J127">
            <v>3.6</v>
          </cell>
          <cell r="K127">
            <v>2.6</v>
          </cell>
          <cell r="L127">
            <v>0.15</v>
          </cell>
          <cell r="M127">
            <v>0.31</v>
          </cell>
          <cell r="N127">
            <v>20</v>
          </cell>
          <cell r="O127">
            <v>134</v>
          </cell>
          <cell r="P127">
            <v>0.8</v>
          </cell>
          <cell r="Q127">
            <v>664.64</v>
          </cell>
          <cell r="R127">
            <v>2144</v>
          </cell>
        </row>
        <row r="128">
          <cell r="B128" t="str">
            <v>192</v>
          </cell>
          <cell r="C128" t="str">
            <v>มอเตอร์โรตารี่เย็น 2</v>
          </cell>
          <cell r="D128" t="str">
            <v>-</v>
          </cell>
          <cell r="F128">
            <v>1</v>
          </cell>
          <cell r="G128">
            <v>3</v>
          </cell>
          <cell r="H128">
            <v>378</v>
          </cell>
          <cell r="I128">
            <v>3.2</v>
          </cell>
          <cell r="J128">
            <v>2.8</v>
          </cell>
          <cell r="K128">
            <v>2.9</v>
          </cell>
          <cell r="L128">
            <v>0.36</v>
          </cell>
          <cell r="M128">
            <v>0.7</v>
          </cell>
          <cell r="N128">
            <v>20</v>
          </cell>
          <cell r="O128">
            <v>134</v>
          </cell>
          <cell r="P128">
            <v>0.8</v>
          </cell>
          <cell r="Q128">
            <v>1500.8</v>
          </cell>
          <cell r="R128">
            <v>2144</v>
          </cell>
        </row>
        <row r="130">
          <cell r="B130" t="str">
            <v>194</v>
          </cell>
          <cell r="C130" t="str">
            <v>สกรูบนตู้แป้ง 1</v>
          </cell>
          <cell r="D130" t="str">
            <v>-</v>
          </cell>
          <cell r="F130">
            <v>1</v>
          </cell>
          <cell r="G130">
            <v>3.7</v>
          </cell>
          <cell r="H130">
            <v>376</v>
          </cell>
          <cell r="I130">
            <v>4.2</v>
          </cell>
          <cell r="J130">
            <v>3.8</v>
          </cell>
          <cell r="K130">
            <v>4.0999999999999996</v>
          </cell>
          <cell r="L130">
            <v>0.3</v>
          </cell>
          <cell r="M130">
            <v>0.79</v>
          </cell>
          <cell r="N130">
            <v>20</v>
          </cell>
          <cell r="O130">
            <v>134</v>
          </cell>
          <cell r="P130">
            <v>0.8</v>
          </cell>
          <cell r="Q130">
            <v>1693.76</v>
          </cell>
          <cell r="R130">
            <v>2144</v>
          </cell>
        </row>
        <row r="131">
          <cell r="B131" t="str">
            <v>195</v>
          </cell>
          <cell r="C131" t="str">
            <v>สกรูบนตู้แป้ง 2</v>
          </cell>
          <cell r="D131" t="str">
            <v>-</v>
          </cell>
          <cell r="F131">
            <v>1</v>
          </cell>
          <cell r="G131">
            <v>2.2000000000000002</v>
          </cell>
          <cell r="H131">
            <v>383</v>
          </cell>
          <cell r="I131">
            <v>2.4</v>
          </cell>
          <cell r="J131">
            <v>2.5</v>
          </cell>
          <cell r="K131">
            <v>2.2000000000000002</v>
          </cell>
          <cell r="L131">
            <v>0.19</v>
          </cell>
          <cell r="M131">
            <v>0.3</v>
          </cell>
          <cell r="N131">
            <v>20</v>
          </cell>
          <cell r="O131">
            <v>134</v>
          </cell>
          <cell r="P131">
            <v>0.8</v>
          </cell>
          <cell r="Q131">
            <v>643.20000000000005</v>
          </cell>
          <cell r="R131">
            <v>2144</v>
          </cell>
        </row>
        <row r="132">
          <cell r="B132" t="str">
            <v>196</v>
          </cell>
          <cell r="C132" t="str">
            <v>สกรูดักฝุ่น</v>
          </cell>
          <cell r="D132" t="str">
            <v>-</v>
          </cell>
          <cell r="F132">
            <v>1</v>
          </cell>
          <cell r="G132">
            <v>2.2000000000000002</v>
          </cell>
          <cell r="H132">
            <v>381</v>
          </cell>
          <cell r="I132">
            <v>5.6</v>
          </cell>
          <cell r="J132">
            <v>5.4</v>
          </cell>
          <cell r="K132">
            <v>5.3</v>
          </cell>
          <cell r="L132">
            <v>0.32</v>
          </cell>
          <cell r="M132">
            <v>1.1499999999999999</v>
          </cell>
          <cell r="N132">
            <v>20</v>
          </cell>
          <cell r="O132">
            <v>134</v>
          </cell>
          <cell r="P132">
            <v>0.8</v>
          </cell>
          <cell r="Q132">
            <v>2465.6</v>
          </cell>
          <cell r="R132">
            <v>2144</v>
          </cell>
        </row>
        <row r="133">
          <cell r="B133" t="str">
            <v>197</v>
          </cell>
          <cell r="C133" t="str">
            <v>มอเตอร์ตู้แป้ง 1</v>
          </cell>
          <cell r="D133" t="str">
            <v>-</v>
          </cell>
          <cell r="F133">
            <v>1</v>
          </cell>
          <cell r="G133">
            <v>3.7</v>
          </cell>
          <cell r="H133">
            <v>375</v>
          </cell>
          <cell r="I133">
            <v>4.3</v>
          </cell>
          <cell r="J133">
            <v>4</v>
          </cell>
          <cell r="K133">
            <v>3.8</v>
          </cell>
          <cell r="L133">
            <v>0.24</v>
          </cell>
          <cell r="M133">
            <v>0.63</v>
          </cell>
          <cell r="N133">
            <v>20</v>
          </cell>
          <cell r="O133">
            <v>134</v>
          </cell>
          <cell r="P133">
            <v>0.8</v>
          </cell>
          <cell r="Q133">
            <v>1350.72</v>
          </cell>
          <cell r="R133">
            <v>2144</v>
          </cell>
        </row>
        <row r="134">
          <cell r="B134" t="str">
            <v>198</v>
          </cell>
          <cell r="C134" t="str">
            <v>มอเตอร์ตู้แป้ง 2</v>
          </cell>
          <cell r="D134" t="str">
            <v>-</v>
          </cell>
          <cell r="F134">
            <v>1</v>
          </cell>
          <cell r="G134">
            <v>3.7</v>
          </cell>
          <cell r="H134">
            <v>378</v>
          </cell>
          <cell r="I134">
            <v>5</v>
          </cell>
          <cell r="J134">
            <v>4.5999999999999996</v>
          </cell>
          <cell r="K134">
            <v>4.4000000000000004</v>
          </cell>
          <cell r="L134">
            <v>0.35</v>
          </cell>
          <cell r="M134">
            <v>1.07</v>
          </cell>
          <cell r="N134">
            <v>20</v>
          </cell>
          <cell r="O134">
            <v>134</v>
          </cell>
          <cell r="P134">
            <v>0.8</v>
          </cell>
          <cell r="Q134">
            <v>2294.08</v>
          </cell>
          <cell r="R134">
            <v>2144</v>
          </cell>
        </row>
        <row r="135">
          <cell r="B135" t="str">
            <v>199</v>
          </cell>
          <cell r="C135" t="str">
            <v>มอเตอร์ตู้แป้ง 3</v>
          </cell>
          <cell r="D135" t="str">
            <v>-</v>
          </cell>
          <cell r="F135">
            <v>1</v>
          </cell>
          <cell r="G135">
            <v>3.7</v>
          </cell>
          <cell r="H135">
            <v>384</v>
          </cell>
          <cell r="I135">
            <v>4.2</v>
          </cell>
          <cell r="J135">
            <v>4</v>
          </cell>
          <cell r="K135">
            <v>3.8</v>
          </cell>
          <cell r="L135">
            <v>0.23</v>
          </cell>
          <cell r="M135">
            <v>0.61</v>
          </cell>
          <cell r="N135">
            <v>20</v>
          </cell>
          <cell r="O135">
            <v>134</v>
          </cell>
          <cell r="P135">
            <v>0.8</v>
          </cell>
          <cell r="Q135">
            <v>1307.8399999999999</v>
          </cell>
          <cell r="R135">
            <v>2144</v>
          </cell>
        </row>
        <row r="136">
          <cell r="B136" t="str">
            <v>200</v>
          </cell>
          <cell r="C136" t="str">
            <v>มอเตอร์ตู้แป้ง 4</v>
          </cell>
          <cell r="D136" t="str">
            <v>-</v>
          </cell>
          <cell r="F136">
            <v>1</v>
          </cell>
          <cell r="G136">
            <v>3.7</v>
          </cell>
          <cell r="H136">
            <v>375</v>
          </cell>
          <cell r="I136">
            <v>4.8</v>
          </cell>
          <cell r="J136">
            <v>3.9</v>
          </cell>
          <cell r="K136">
            <v>4.0999999999999996</v>
          </cell>
          <cell r="L136">
            <v>0.35</v>
          </cell>
          <cell r="M136">
            <v>0.97</v>
          </cell>
          <cell r="N136">
            <v>20</v>
          </cell>
          <cell r="O136">
            <v>134</v>
          </cell>
          <cell r="P136">
            <v>0.8</v>
          </cell>
          <cell r="Q136">
            <v>2079.6799999999998</v>
          </cell>
          <cell r="R136">
            <v>2144</v>
          </cell>
        </row>
        <row r="137">
          <cell r="B137" t="str">
            <v>201</v>
          </cell>
          <cell r="C137" t="str">
            <v>มอเตอร์ตู้แป้ง 5</v>
          </cell>
          <cell r="D137" t="str">
            <v>-</v>
          </cell>
          <cell r="F137">
            <v>1</v>
          </cell>
          <cell r="G137">
            <v>3.7</v>
          </cell>
          <cell r="H137">
            <v>375</v>
          </cell>
          <cell r="I137">
            <v>4.4000000000000004</v>
          </cell>
          <cell r="J137">
            <v>4.0999999999999996</v>
          </cell>
          <cell r="K137">
            <v>3.7</v>
          </cell>
          <cell r="L137">
            <v>0.5</v>
          </cell>
          <cell r="M137">
            <v>1.32</v>
          </cell>
          <cell r="N137">
            <v>20</v>
          </cell>
          <cell r="O137">
            <v>134</v>
          </cell>
          <cell r="P137">
            <v>0.8</v>
          </cell>
          <cell r="Q137">
            <v>2830.08</v>
          </cell>
          <cell r="R137">
            <v>2144</v>
          </cell>
        </row>
        <row r="138">
          <cell r="B138" t="str">
            <v>202</v>
          </cell>
          <cell r="C138" t="str">
            <v>มอเตอร์ตู้แป้ง 6</v>
          </cell>
          <cell r="D138" t="str">
            <v>-</v>
          </cell>
          <cell r="F138">
            <v>1</v>
          </cell>
          <cell r="G138">
            <v>3.7</v>
          </cell>
          <cell r="H138">
            <v>379</v>
          </cell>
          <cell r="I138">
            <v>5</v>
          </cell>
          <cell r="J138">
            <v>4.5999999999999996</v>
          </cell>
          <cell r="K138">
            <v>4.3</v>
          </cell>
          <cell r="L138">
            <v>0.23</v>
          </cell>
          <cell r="M138">
            <v>0.7</v>
          </cell>
          <cell r="N138">
            <v>20</v>
          </cell>
          <cell r="O138">
            <v>134</v>
          </cell>
          <cell r="P138">
            <v>0.8</v>
          </cell>
          <cell r="Q138">
            <v>1500.8</v>
          </cell>
          <cell r="R138">
            <v>2144</v>
          </cell>
        </row>
        <row r="139">
          <cell r="B139" t="str">
            <v>203</v>
          </cell>
          <cell r="C139" t="str">
            <v>มอเตอร์ตู้แป้ง 7</v>
          </cell>
          <cell r="D139" t="str">
            <v>-</v>
          </cell>
          <cell r="F139">
            <v>1</v>
          </cell>
          <cell r="G139">
            <v>3.7</v>
          </cell>
          <cell r="H139">
            <v>379</v>
          </cell>
          <cell r="I139">
            <v>5.2</v>
          </cell>
          <cell r="J139">
            <v>4.7</v>
          </cell>
          <cell r="K139">
            <v>4.5999999999999996</v>
          </cell>
          <cell r="L139">
            <v>0.28000000000000003</v>
          </cell>
          <cell r="M139">
            <v>0.89</v>
          </cell>
          <cell r="N139">
            <v>20</v>
          </cell>
          <cell r="O139">
            <v>134</v>
          </cell>
          <cell r="P139">
            <v>0.8</v>
          </cell>
          <cell r="Q139">
            <v>1908.16</v>
          </cell>
          <cell r="R139">
            <v>2144</v>
          </cell>
        </row>
        <row r="140">
          <cell r="B140" t="str">
            <v>204</v>
          </cell>
          <cell r="C140" t="str">
            <v>มอเตอร์ตู้แป้ง 8</v>
          </cell>
          <cell r="D140" t="str">
            <v>-</v>
          </cell>
          <cell r="F140">
            <v>1</v>
          </cell>
          <cell r="G140">
            <v>3.7</v>
          </cell>
          <cell r="H140">
            <v>384</v>
          </cell>
          <cell r="I140">
            <v>3.1</v>
          </cell>
          <cell r="J140">
            <v>2.9</v>
          </cell>
          <cell r="K140">
            <v>2.8</v>
          </cell>
          <cell r="L140">
            <v>0.28999999999999998</v>
          </cell>
          <cell r="M140">
            <v>0.56999999999999995</v>
          </cell>
          <cell r="N140">
            <v>20</v>
          </cell>
          <cell r="O140">
            <v>134</v>
          </cell>
          <cell r="P140">
            <v>0.8</v>
          </cell>
          <cell r="Q140">
            <v>1222.08</v>
          </cell>
          <cell r="R140">
            <v>2144</v>
          </cell>
        </row>
        <row r="141">
          <cell r="B141" t="str">
            <v>205</v>
          </cell>
          <cell r="C141" t="str">
            <v>มอเตอร์สกรูใต้ตู้แป้ง 1</v>
          </cell>
          <cell r="D141" t="str">
            <v>-</v>
          </cell>
          <cell r="F141">
            <v>1</v>
          </cell>
          <cell r="G141">
            <v>2.2000000000000002</v>
          </cell>
          <cell r="H141">
            <v>382</v>
          </cell>
          <cell r="I141">
            <v>3.6</v>
          </cell>
          <cell r="J141">
            <v>3.4</v>
          </cell>
          <cell r="K141">
            <v>3.2</v>
          </cell>
          <cell r="L141">
            <v>0.28000000000000003</v>
          </cell>
          <cell r="M141">
            <v>0.63</v>
          </cell>
          <cell r="N141">
            <v>20</v>
          </cell>
          <cell r="O141">
            <v>134</v>
          </cell>
          <cell r="P141">
            <v>0.6</v>
          </cell>
          <cell r="Q141">
            <v>1013.04</v>
          </cell>
          <cell r="R141">
            <v>1608</v>
          </cell>
        </row>
        <row r="142">
          <cell r="B142" t="str">
            <v>206</v>
          </cell>
          <cell r="C142" t="str">
            <v>มอเตอร์สกรูใต้ตู้แป้ง 2</v>
          </cell>
          <cell r="D142" t="str">
            <v>-</v>
          </cell>
          <cell r="F142">
            <v>1</v>
          </cell>
          <cell r="G142">
            <v>2.2000000000000002</v>
          </cell>
          <cell r="H142">
            <v>376</v>
          </cell>
          <cell r="I142">
            <v>5.9</v>
          </cell>
          <cell r="J142">
            <v>5.7</v>
          </cell>
          <cell r="K142">
            <v>5.6</v>
          </cell>
          <cell r="L142">
            <v>0.28999999999999998</v>
          </cell>
          <cell r="M142">
            <v>1.08</v>
          </cell>
          <cell r="N142">
            <v>20</v>
          </cell>
          <cell r="O142">
            <v>134</v>
          </cell>
          <cell r="P142">
            <v>0.6</v>
          </cell>
          <cell r="Q142">
            <v>1736.64</v>
          </cell>
          <cell r="R142">
            <v>1608</v>
          </cell>
        </row>
        <row r="143">
          <cell r="B143" t="str">
            <v>207</v>
          </cell>
          <cell r="C143" t="str">
            <v>มอเตอร์สกรูใต้ตู้แป้ง 3</v>
          </cell>
          <cell r="D143" t="str">
            <v>-</v>
          </cell>
          <cell r="F143">
            <v>1</v>
          </cell>
          <cell r="G143">
            <v>2.2000000000000002</v>
          </cell>
          <cell r="H143">
            <v>376</v>
          </cell>
          <cell r="I143">
            <v>5.9</v>
          </cell>
          <cell r="J143">
            <v>5.7</v>
          </cell>
          <cell r="K143">
            <v>5.6</v>
          </cell>
          <cell r="L143">
            <v>0.28999999999999998</v>
          </cell>
          <cell r="M143">
            <v>1.08</v>
          </cell>
          <cell r="N143">
            <v>20</v>
          </cell>
          <cell r="O143">
            <v>134</v>
          </cell>
          <cell r="P143">
            <v>0.6</v>
          </cell>
          <cell r="Q143">
            <v>1736.64</v>
          </cell>
        </row>
        <row r="145">
          <cell r="B145" t="str">
            <v>045</v>
          </cell>
          <cell r="C145" t="str">
            <v>มอเตอร์เทอร์โบกาก 2 - 1</v>
          </cell>
          <cell r="D145" t="str">
            <v>-</v>
          </cell>
          <cell r="F145">
            <v>1</v>
          </cell>
          <cell r="G145">
            <v>5.5</v>
          </cell>
          <cell r="H145">
            <v>379</v>
          </cell>
          <cell r="I145">
            <v>8.1</v>
          </cell>
          <cell r="J145">
            <v>7.3</v>
          </cell>
          <cell r="K145">
            <v>7.2</v>
          </cell>
          <cell r="L145">
            <v>0.73</v>
          </cell>
          <cell r="M145">
            <v>3.61</v>
          </cell>
          <cell r="N145">
            <v>20</v>
          </cell>
          <cell r="O145">
            <v>134</v>
          </cell>
          <cell r="P145">
            <v>0.9</v>
          </cell>
          <cell r="Q145">
            <v>8707.32</v>
          </cell>
          <cell r="R145">
            <v>2412</v>
          </cell>
        </row>
        <row r="146">
          <cell r="B146" t="str">
            <v>046</v>
          </cell>
          <cell r="C146" t="str">
            <v>มอเตอร์เทอร์โบกาก 2 - 2</v>
          </cell>
          <cell r="D146" t="str">
            <v>-</v>
          </cell>
          <cell r="F146">
            <v>1</v>
          </cell>
          <cell r="G146">
            <v>5.5</v>
          </cell>
          <cell r="H146">
            <v>376</v>
          </cell>
          <cell r="I146">
            <v>8.1999999999999993</v>
          </cell>
          <cell r="J146">
            <v>7.3</v>
          </cell>
          <cell r="K146">
            <v>7.1</v>
          </cell>
          <cell r="L146">
            <v>0.78</v>
          </cell>
          <cell r="M146">
            <v>3.83</v>
          </cell>
          <cell r="N146">
            <v>20</v>
          </cell>
          <cell r="O146">
            <v>134</v>
          </cell>
          <cell r="P146">
            <v>0.9</v>
          </cell>
          <cell r="Q146">
            <v>9237.9599999999991</v>
          </cell>
          <cell r="R146">
            <v>2412</v>
          </cell>
        </row>
        <row r="147">
          <cell r="B147" t="str">
            <v>047</v>
          </cell>
          <cell r="C147" t="str">
            <v>มอเตอร์เทอร์โบกาก 2 - 3</v>
          </cell>
          <cell r="D147" t="str">
            <v>-</v>
          </cell>
          <cell r="F147">
            <v>1</v>
          </cell>
          <cell r="G147">
            <v>5.5</v>
          </cell>
          <cell r="H147">
            <v>381</v>
          </cell>
          <cell r="I147">
            <v>9.1</v>
          </cell>
          <cell r="J147">
            <v>9.5</v>
          </cell>
          <cell r="K147">
            <v>10.4</v>
          </cell>
          <cell r="L147">
            <v>0.85</v>
          </cell>
          <cell r="M147">
            <v>5.42</v>
          </cell>
          <cell r="N147">
            <v>20</v>
          </cell>
          <cell r="O147">
            <v>134</v>
          </cell>
          <cell r="P147">
            <v>0.9</v>
          </cell>
          <cell r="Q147">
            <v>13073.04</v>
          </cell>
          <cell r="R147">
            <v>2412</v>
          </cell>
        </row>
        <row r="148">
          <cell r="B148" t="str">
            <v>048</v>
          </cell>
          <cell r="C148" t="str">
            <v>มอเตอร์เทอร์โบกาก 2 - 4</v>
          </cell>
          <cell r="D148" t="str">
            <v>-</v>
          </cell>
          <cell r="F148">
            <v>1</v>
          </cell>
          <cell r="G148">
            <v>5.5</v>
          </cell>
          <cell r="H148">
            <v>379</v>
          </cell>
          <cell r="I148">
            <v>4.4400000000000004</v>
          </cell>
          <cell r="J148">
            <v>4.22</v>
          </cell>
          <cell r="K148">
            <v>3.72</v>
          </cell>
          <cell r="L148">
            <v>0.28000000000000003</v>
          </cell>
          <cell r="M148">
            <v>0.76</v>
          </cell>
          <cell r="N148">
            <v>20</v>
          </cell>
          <cell r="O148">
            <v>134</v>
          </cell>
          <cell r="P148">
            <v>0.9</v>
          </cell>
          <cell r="Q148">
            <v>1833.12</v>
          </cell>
          <cell r="R148">
            <v>2412</v>
          </cell>
        </row>
        <row r="149">
          <cell r="B149" t="str">
            <v>049</v>
          </cell>
          <cell r="C149" t="str">
            <v>มอเตอร์เทอร์โบกาก 2 - 5</v>
          </cell>
          <cell r="D149" t="str">
            <v>-</v>
          </cell>
          <cell r="F149">
            <v>1</v>
          </cell>
          <cell r="G149">
            <v>5.5</v>
          </cell>
          <cell r="H149">
            <v>379</v>
          </cell>
          <cell r="I149">
            <v>7.31</v>
          </cell>
          <cell r="J149">
            <v>7.2</v>
          </cell>
          <cell r="K149">
            <v>6.5</v>
          </cell>
          <cell r="L149">
            <v>0.52</v>
          </cell>
          <cell r="M149">
            <v>2.39</v>
          </cell>
          <cell r="N149">
            <v>20</v>
          </cell>
          <cell r="O149">
            <v>134</v>
          </cell>
          <cell r="P149">
            <v>0.9</v>
          </cell>
          <cell r="Q149">
            <v>5764.68</v>
          </cell>
          <cell r="R149">
            <v>2412</v>
          </cell>
        </row>
        <row r="150">
          <cell r="B150" t="str">
            <v>050</v>
          </cell>
          <cell r="C150" t="str">
            <v>มอเตอร์เทอร์โบกาก 2 - 6</v>
          </cell>
          <cell r="D150" t="str">
            <v>-</v>
          </cell>
          <cell r="F150">
            <v>1</v>
          </cell>
          <cell r="G150">
            <v>5.5</v>
          </cell>
          <cell r="H150">
            <v>376</v>
          </cell>
          <cell r="I150">
            <v>5.2</v>
          </cell>
          <cell r="J150">
            <v>5.3</v>
          </cell>
          <cell r="K150">
            <v>5.6</v>
          </cell>
          <cell r="L150">
            <v>0.76</v>
          </cell>
          <cell r="M150">
            <v>2.66</v>
          </cell>
          <cell r="N150">
            <v>20</v>
          </cell>
          <cell r="O150">
            <v>134</v>
          </cell>
          <cell r="P150">
            <v>0.9</v>
          </cell>
          <cell r="Q150">
            <v>6415.92</v>
          </cell>
          <cell r="R150">
            <v>2412</v>
          </cell>
        </row>
        <row r="151">
          <cell r="B151" t="str">
            <v>051</v>
          </cell>
          <cell r="C151" t="str">
            <v>มอเตอร์เทอร์โบกาก 2 - 7</v>
          </cell>
          <cell r="D151" t="str">
            <v>-</v>
          </cell>
          <cell r="F151">
            <v>1</v>
          </cell>
          <cell r="G151">
            <v>5.5</v>
          </cell>
          <cell r="H151">
            <v>379</v>
          </cell>
          <cell r="I151">
            <v>9.6999999999999993</v>
          </cell>
          <cell r="J151">
            <v>6.8</v>
          </cell>
          <cell r="K151">
            <v>6.6</v>
          </cell>
          <cell r="L151">
            <v>0.45</v>
          </cell>
          <cell r="M151">
            <v>2.27</v>
          </cell>
          <cell r="N151">
            <v>20</v>
          </cell>
          <cell r="O151">
            <v>134</v>
          </cell>
          <cell r="P151">
            <v>0.9</v>
          </cell>
          <cell r="Q151">
            <v>5475.24</v>
          </cell>
          <cell r="R151">
            <v>2412</v>
          </cell>
        </row>
        <row r="152">
          <cell r="B152" t="str">
            <v>052</v>
          </cell>
          <cell r="C152" t="str">
            <v>มอเตอร์เทอร์โบกาก 2 - 8</v>
          </cell>
          <cell r="D152" t="str">
            <v>-</v>
          </cell>
          <cell r="F152">
            <v>1</v>
          </cell>
          <cell r="G152">
            <v>5.5</v>
          </cell>
          <cell r="H152">
            <v>383</v>
          </cell>
          <cell r="I152">
            <v>7.5</v>
          </cell>
          <cell r="J152">
            <v>6.4</v>
          </cell>
          <cell r="K152">
            <v>7.01</v>
          </cell>
          <cell r="L152">
            <v>0.34</v>
          </cell>
          <cell r="M152">
            <v>1.57</v>
          </cell>
          <cell r="N152">
            <v>20</v>
          </cell>
          <cell r="O152">
            <v>134</v>
          </cell>
          <cell r="P152">
            <v>0.9</v>
          </cell>
          <cell r="Q152">
            <v>3786.84</v>
          </cell>
          <cell r="R152">
            <v>2412</v>
          </cell>
        </row>
        <row r="153">
          <cell r="B153" t="str">
            <v>053</v>
          </cell>
          <cell r="C153" t="str">
            <v>มอเตอร์ปั๊มกาก 2 -1</v>
          </cell>
          <cell r="D153" t="str">
            <v>EFF</v>
          </cell>
          <cell r="F153">
            <v>1</v>
          </cell>
          <cell r="G153">
            <v>11</v>
          </cell>
          <cell r="H153">
            <v>384</v>
          </cell>
          <cell r="I153">
            <v>19.55</v>
          </cell>
          <cell r="J153">
            <v>19.82</v>
          </cell>
          <cell r="K153">
            <v>18.7</v>
          </cell>
          <cell r="L153">
            <v>0.79</v>
          </cell>
          <cell r="M153">
            <v>10.17</v>
          </cell>
          <cell r="N153">
            <v>20</v>
          </cell>
          <cell r="O153">
            <v>134</v>
          </cell>
          <cell r="P153">
            <v>0.9</v>
          </cell>
          <cell r="Q153">
            <v>24530.04</v>
          </cell>
          <cell r="R153">
            <v>2412</v>
          </cell>
        </row>
        <row r="154">
          <cell r="B154" t="str">
            <v>054</v>
          </cell>
          <cell r="C154" t="str">
            <v>มอเตอร์ปั๊มกาก 2 -2</v>
          </cell>
          <cell r="D154" t="str">
            <v>EFF</v>
          </cell>
          <cell r="F154">
            <v>1</v>
          </cell>
          <cell r="G154">
            <v>11</v>
          </cell>
          <cell r="H154">
            <v>382</v>
          </cell>
          <cell r="I154">
            <v>20.07</v>
          </cell>
          <cell r="J154">
            <v>19.25</v>
          </cell>
          <cell r="K154">
            <v>18.66</v>
          </cell>
          <cell r="L154">
            <v>0.67</v>
          </cell>
          <cell r="M154">
            <v>8.57</v>
          </cell>
          <cell r="N154">
            <v>20</v>
          </cell>
          <cell r="O154">
            <v>134</v>
          </cell>
          <cell r="P154">
            <v>0.9</v>
          </cell>
          <cell r="Q154">
            <v>20670.84</v>
          </cell>
          <cell r="R154">
            <v>2412</v>
          </cell>
        </row>
        <row r="155">
          <cell r="B155" t="str">
            <v>108</v>
          </cell>
          <cell r="C155" t="str">
            <v>มอเตอร์ปั๊มถัง 2 -1</v>
          </cell>
          <cell r="D155" t="str">
            <v>EFF</v>
          </cell>
          <cell r="F155">
            <v>1</v>
          </cell>
          <cell r="G155">
            <v>11</v>
          </cell>
          <cell r="H155">
            <v>380</v>
          </cell>
          <cell r="I155">
            <v>17.440000000000001</v>
          </cell>
          <cell r="J155">
            <v>16.649999999999999</v>
          </cell>
          <cell r="K155">
            <v>15.7</v>
          </cell>
          <cell r="L155">
            <v>0.81</v>
          </cell>
          <cell r="M155">
            <v>8.85</v>
          </cell>
          <cell r="N155">
            <v>20</v>
          </cell>
          <cell r="O155">
            <v>134</v>
          </cell>
          <cell r="P155">
            <v>0.45</v>
          </cell>
          <cell r="Q155">
            <v>10673.1</v>
          </cell>
          <cell r="R155">
            <v>1206</v>
          </cell>
        </row>
        <row r="156">
          <cell r="B156" t="str">
            <v>109</v>
          </cell>
          <cell r="C156" t="str">
            <v>มอเตอร์ปั๊มถัง 2 -2</v>
          </cell>
          <cell r="D156" t="str">
            <v>EFF</v>
          </cell>
          <cell r="F156">
            <v>1</v>
          </cell>
          <cell r="G156">
            <v>11</v>
          </cell>
          <cell r="H156">
            <v>380</v>
          </cell>
          <cell r="I156">
            <v>17.420000000000002</v>
          </cell>
          <cell r="J156">
            <v>14.67</v>
          </cell>
          <cell r="K156">
            <v>16.600000000000001</v>
          </cell>
          <cell r="L156">
            <v>0.82</v>
          </cell>
          <cell r="M156">
            <v>8.76</v>
          </cell>
          <cell r="N156">
            <v>20</v>
          </cell>
          <cell r="O156">
            <v>134</v>
          </cell>
          <cell r="P156">
            <v>0.45</v>
          </cell>
          <cell r="Q156">
            <v>10564.56</v>
          </cell>
          <cell r="R156">
            <v>1206</v>
          </cell>
        </row>
        <row r="158">
          <cell r="B158" t="str">
            <v>079</v>
          </cell>
          <cell r="C158" t="str">
            <v>มอเตอร์สกรูเทอร์โบกาก 3</v>
          </cell>
          <cell r="D158" t="str">
            <v>-</v>
          </cell>
          <cell r="F158">
            <v>1</v>
          </cell>
          <cell r="G158">
            <v>2.2000000000000002</v>
          </cell>
          <cell r="H158">
            <v>377</v>
          </cell>
          <cell r="I158">
            <v>3.6</v>
          </cell>
          <cell r="J158">
            <v>4.0999999999999996</v>
          </cell>
          <cell r="K158">
            <v>3.3</v>
          </cell>
          <cell r="L158">
            <v>0.75</v>
          </cell>
          <cell r="M158">
            <v>1.8</v>
          </cell>
          <cell r="N158">
            <v>20</v>
          </cell>
          <cell r="O158">
            <v>134</v>
          </cell>
          <cell r="P158">
            <v>0.3</v>
          </cell>
          <cell r="Q158">
            <v>1447.2</v>
          </cell>
        </row>
        <row r="159">
          <cell r="B159" t="str">
            <v>080</v>
          </cell>
          <cell r="C159" t="str">
            <v>มอเตอร์เทอร์โบกาก 3 -1</v>
          </cell>
          <cell r="D159" t="str">
            <v>-</v>
          </cell>
          <cell r="F159">
            <v>1</v>
          </cell>
          <cell r="G159">
            <v>5.5</v>
          </cell>
          <cell r="H159">
            <v>379</v>
          </cell>
          <cell r="I159">
            <v>8.25</v>
          </cell>
          <cell r="J159">
            <v>8.35</v>
          </cell>
          <cell r="K159">
            <v>8.1</v>
          </cell>
          <cell r="L159">
            <v>0.56000000000000005</v>
          </cell>
          <cell r="M159">
            <v>3.03</v>
          </cell>
          <cell r="N159">
            <v>20</v>
          </cell>
          <cell r="O159">
            <v>134</v>
          </cell>
          <cell r="P159">
            <v>0.9</v>
          </cell>
          <cell r="Q159">
            <v>7308.36</v>
          </cell>
          <cell r="R159">
            <v>2412</v>
          </cell>
        </row>
        <row r="160">
          <cell r="B160" t="str">
            <v>081</v>
          </cell>
          <cell r="C160" t="str">
            <v>มอเตอร์เทอร์โบกาก 3 -2</v>
          </cell>
          <cell r="D160" t="str">
            <v>-</v>
          </cell>
          <cell r="F160">
            <v>1</v>
          </cell>
          <cell r="G160">
            <v>5.5</v>
          </cell>
          <cell r="H160">
            <v>381</v>
          </cell>
          <cell r="I160">
            <v>6.82</v>
          </cell>
          <cell r="J160">
            <v>6.75</v>
          </cell>
          <cell r="K160">
            <v>6.72</v>
          </cell>
          <cell r="L160">
            <v>0.57999999999999996</v>
          </cell>
          <cell r="M160">
            <v>2.59</v>
          </cell>
          <cell r="N160">
            <v>20</v>
          </cell>
          <cell r="O160">
            <v>134</v>
          </cell>
          <cell r="P160">
            <v>0.9</v>
          </cell>
          <cell r="Q160">
            <v>6247.08</v>
          </cell>
          <cell r="R160">
            <v>2412</v>
          </cell>
        </row>
        <row r="161">
          <cell r="B161" t="str">
            <v>082</v>
          </cell>
          <cell r="C161" t="str">
            <v>มอเตอร์เทอร์โบกาก 3 -3</v>
          </cell>
          <cell r="D161" t="str">
            <v>-</v>
          </cell>
          <cell r="F161">
            <v>1</v>
          </cell>
          <cell r="G161">
            <v>5.5</v>
          </cell>
          <cell r="H161">
            <v>381</v>
          </cell>
          <cell r="I161">
            <v>7.55</v>
          </cell>
          <cell r="J161">
            <v>8.27</v>
          </cell>
          <cell r="K161">
            <v>8.4499999999999993</v>
          </cell>
          <cell r="L161">
            <v>0.61</v>
          </cell>
          <cell r="M161">
            <v>3.26</v>
          </cell>
          <cell r="N161">
            <v>20</v>
          </cell>
          <cell r="O161">
            <v>134</v>
          </cell>
          <cell r="P161">
            <v>0.9</v>
          </cell>
          <cell r="Q161">
            <v>7863.12</v>
          </cell>
          <cell r="R161">
            <v>2412</v>
          </cell>
        </row>
        <row r="162">
          <cell r="B162" t="str">
            <v>083</v>
          </cell>
          <cell r="C162" t="str">
            <v>มอเตอร์เทอร์โบกาก 3 -4</v>
          </cell>
          <cell r="D162" t="str">
            <v>-</v>
          </cell>
          <cell r="F162">
            <v>1</v>
          </cell>
          <cell r="G162">
            <v>5.5</v>
          </cell>
          <cell r="H162">
            <v>384</v>
          </cell>
          <cell r="I162">
            <v>7.95</v>
          </cell>
          <cell r="J162">
            <v>8.5500000000000007</v>
          </cell>
          <cell r="K162">
            <v>9.25</v>
          </cell>
          <cell r="L162">
            <v>0.64</v>
          </cell>
          <cell r="M162">
            <v>3.65</v>
          </cell>
          <cell r="N162">
            <v>20</v>
          </cell>
          <cell r="O162">
            <v>134</v>
          </cell>
          <cell r="P162">
            <v>0.9</v>
          </cell>
          <cell r="Q162">
            <v>8803.7999999999993</v>
          </cell>
          <cell r="R162">
            <v>2412</v>
          </cell>
        </row>
        <row r="163">
          <cell r="B163" t="str">
            <v>084</v>
          </cell>
          <cell r="C163" t="str">
            <v>มอเตอร์เทอร์โบกาก 3 -5</v>
          </cell>
          <cell r="D163" t="str">
            <v>-</v>
          </cell>
          <cell r="F163">
            <v>1</v>
          </cell>
          <cell r="G163">
            <v>5.5</v>
          </cell>
          <cell r="H163">
            <v>380</v>
          </cell>
          <cell r="I163">
            <v>6.5</v>
          </cell>
          <cell r="J163">
            <v>5.84</v>
          </cell>
          <cell r="K163">
            <v>4.57</v>
          </cell>
          <cell r="L163">
            <v>0.66</v>
          </cell>
          <cell r="M163">
            <v>2.4500000000000002</v>
          </cell>
          <cell r="N163">
            <v>20</v>
          </cell>
          <cell r="O163">
            <v>134</v>
          </cell>
          <cell r="P163">
            <v>0.9</v>
          </cell>
          <cell r="Q163">
            <v>5909.4</v>
          </cell>
          <cell r="R163">
            <v>2412</v>
          </cell>
        </row>
        <row r="164">
          <cell r="B164" t="str">
            <v>085</v>
          </cell>
          <cell r="C164" t="str">
            <v>มอเตอร์เทอร์โบกาก 3 -6</v>
          </cell>
          <cell r="D164" t="str">
            <v>-</v>
          </cell>
          <cell r="F164">
            <v>1</v>
          </cell>
          <cell r="G164">
            <v>5.5</v>
          </cell>
          <cell r="H164">
            <v>375</v>
          </cell>
          <cell r="I164">
            <v>8.44</v>
          </cell>
          <cell r="J164">
            <v>8.76</v>
          </cell>
          <cell r="K164">
            <v>7.45</v>
          </cell>
          <cell r="L164">
            <v>0.8</v>
          </cell>
          <cell r="M164">
            <v>4.2699999999999996</v>
          </cell>
          <cell r="N164">
            <v>20</v>
          </cell>
          <cell r="O164">
            <v>134</v>
          </cell>
          <cell r="P164">
            <v>0.9</v>
          </cell>
          <cell r="Q164">
            <v>10299.24</v>
          </cell>
          <cell r="R164">
            <v>2412</v>
          </cell>
        </row>
        <row r="165">
          <cell r="B165" t="str">
            <v>086</v>
          </cell>
          <cell r="C165" t="str">
            <v>มอเตอร์เทอร์โบกาก 3 -7</v>
          </cell>
          <cell r="D165" t="str">
            <v>-</v>
          </cell>
          <cell r="F165">
            <v>1</v>
          </cell>
          <cell r="G165">
            <v>5.5</v>
          </cell>
          <cell r="H165">
            <v>375</v>
          </cell>
          <cell r="I165">
            <v>9.66</v>
          </cell>
          <cell r="J165">
            <v>8.8000000000000007</v>
          </cell>
          <cell r="K165">
            <v>7.61</v>
          </cell>
          <cell r="L165">
            <v>0.72</v>
          </cell>
          <cell r="M165">
            <v>4.0599999999999996</v>
          </cell>
          <cell r="N165">
            <v>20</v>
          </cell>
          <cell r="O165">
            <v>134</v>
          </cell>
          <cell r="P165">
            <v>0.9</v>
          </cell>
          <cell r="Q165">
            <v>9792.7199999999993</v>
          </cell>
          <cell r="R165">
            <v>2412</v>
          </cell>
        </row>
        <row r="166">
          <cell r="B166" t="str">
            <v>087</v>
          </cell>
          <cell r="C166" t="str">
            <v>มอเตอร์เทอร์โบกาก 3 -8</v>
          </cell>
          <cell r="D166" t="str">
            <v>-</v>
          </cell>
          <cell r="F166">
            <v>1</v>
          </cell>
          <cell r="G166">
            <v>5.5</v>
          </cell>
          <cell r="H166">
            <v>382</v>
          </cell>
          <cell r="I166">
            <v>4.79</v>
          </cell>
          <cell r="J166">
            <v>4.95</v>
          </cell>
          <cell r="K166">
            <v>5.0199999999999996</v>
          </cell>
          <cell r="L166">
            <v>0.88</v>
          </cell>
          <cell r="M166">
            <v>2.86</v>
          </cell>
          <cell r="N166">
            <v>20</v>
          </cell>
          <cell r="O166">
            <v>134</v>
          </cell>
          <cell r="P166">
            <v>0.9</v>
          </cell>
          <cell r="Q166">
            <v>6898.32</v>
          </cell>
          <cell r="R166">
            <v>2412</v>
          </cell>
        </row>
        <row r="167">
          <cell r="B167" t="str">
            <v>088</v>
          </cell>
          <cell r="C167" t="str">
            <v>มอเตอร์เทอร์โบกาก 3 -9</v>
          </cell>
          <cell r="D167" t="str">
            <v>-</v>
          </cell>
          <cell r="F167">
            <v>1</v>
          </cell>
          <cell r="G167">
            <v>5.5</v>
          </cell>
          <cell r="H167">
            <v>378</v>
          </cell>
          <cell r="I167">
            <v>7.6</v>
          </cell>
          <cell r="J167">
            <v>7.51</v>
          </cell>
          <cell r="K167">
            <v>6.53</v>
          </cell>
          <cell r="L167">
            <v>0.37</v>
          </cell>
          <cell r="M167">
            <v>1.75</v>
          </cell>
          <cell r="N167">
            <v>20</v>
          </cell>
          <cell r="O167">
            <v>134</v>
          </cell>
          <cell r="P167">
            <v>0.9</v>
          </cell>
          <cell r="Q167">
            <v>4221</v>
          </cell>
          <cell r="R167">
            <v>2412</v>
          </cell>
        </row>
        <row r="168">
          <cell r="B168" t="str">
            <v>089</v>
          </cell>
          <cell r="C168" t="str">
            <v>มอเตอร์เทอร์โบกาก 3 -10</v>
          </cell>
          <cell r="D168" t="str">
            <v>-</v>
          </cell>
          <cell r="F168">
            <v>1</v>
          </cell>
          <cell r="G168">
            <v>5.5</v>
          </cell>
          <cell r="H168">
            <v>375</v>
          </cell>
          <cell r="I168">
            <v>5.12</v>
          </cell>
          <cell r="J168">
            <v>5.21</v>
          </cell>
          <cell r="K168">
            <v>4.75</v>
          </cell>
          <cell r="L168">
            <v>0.53</v>
          </cell>
          <cell r="M168">
            <v>1.73</v>
          </cell>
          <cell r="N168">
            <v>20</v>
          </cell>
          <cell r="O168">
            <v>134</v>
          </cell>
          <cell r="P168">
            <v>0.9</v>
          </cell>
          <cell r="Q168">
            <v>4172.76</v>
          </cell>
          <cell r="R168">
            <v>2412</v>
          </cell>
        </row>
        <row r="169">
          <cell r="B169" t="str">
            <v>110</v>
          </cell>
          <cell r="C169" t="str">
            <v>มอเตอร์ปั๊มส่งโม่ 1</v>
          </cell>
          <cell r="F169">
            <v>1</v>
          </cell>
          <cell r="G169">
            <v>11</v>
          </cell>
          <cell r="H169">
            <v>374</v>
          </cell>
          <cell r="I169">
            <v>14.65</v>
          </cell>
          <cell r="J169">
            <v>15.31</v>
          </cell>
          <cell r="K169">
            <v>13.1</v>
          </cell>
          <cell r="L169">
            <v>0.76</v>
          </cell>
          <cell r="M169">
            <v>7.07</v>
          </cell>
          <cell r="N169">
            <v>20</v>
          </cell>
          <cell r="O169">
            <v>134</v>
          </cell>
          <cell r="P169">
            <v>0.4</v>
          </cell>
          <cell r="Q169">
            <v>7579.04</v>
          </cell>
          <cell r="R169">
            <v>1072</v>
          </cell>
        </row>
        <row r="170">
          <cell r="B170" t="str">
            <v>111</v>
          </cell>
          <cell r="C170" t="str">
            <v>มอเตอร์ปั๊มส่งโม่ 2</v>
          </cell>
          <cell r="F170">
            <v>1</v>
          </cell>
          <cell r="G170">
            <v>11</v>
          </cell>
          <cell r="H170">
            <v>374</v>
          </cell>
          <cell r="I170">
            <v>14.65</v>
          </cell>
          <cell r="J170">
            <v>15.31</v>
          </cell>
          <cell r="K170">
            <v>13.1</v>
          </cell>
          <cell r="L170">
            <v>0.76</v>
          </cell>
          <cell r="M170">
            <v>7.07</v>
          </cell>
          <cell r="N170">
            <v>20</v>
          </cell>
          <cell r="O170">
            <v>134</v>
          </cell>
          <cell r="P170">
            <v>0.4</v>
          </cell>
          <cell r="Q170">
            <v>7579.04</v>
          </cell>
          <cell r="R170">
            <v>1072</v>
          </cell>
        </row>
        <row r="172">
          <cell r="B172" t="str">
            <v>124</v>
          </cell>
          <cell r="C172" t="str">
            <v>มอเตอร์ลำเลียงกากเล็ก 1</v>
          </cell>
          <cell r="D172" t="str">
            <v>-</v>
          </cell>
          <cell r="F172">
            <v>1</v>
          </cell>
          <cell r="G172">
            <v>2.2000000000000002</v>
          </cell>
          <cell r="H172">
            <v>379</v>
          </cell>
          <cell r="I172">
            <v>3.3</v>
          </cell>
          <cell r="J172">
            <v>3</v>
          </cell>
          <cell r="K172">
            <v>3.01</v>
          </cell>
          <cell r="L172">
            <v>0.21</v>
          </cell>
          <cell r="M172">
            <v>0.43</v>
          </cell>
          <cell r="N172">
            <v>20</v>
          </cell>
          <cell r="O172">
            <v>134</v>
          </cell>
          <cell r="P172">
            <v>0.8</v>
          </cell>
          <cell r="Q172">
            <v>921.92</v>
          </cell>
          <cell r="R172">
            <v>2144</v>
          </cell>
        </row>
        <row r="173">
          <cell r="B173" t="str">
            <v>125</v>
          </cell>
          <cell r="C173" t="str">
            <v>มอเตอร์ลำเลียงกากเล็ก 2</v>
          </cell>
          <cell r="D173" t="str">
            <v>-</v>
          </cell>
          <cell r="F173">
            <v>1</v>
          </cell>
          <cell r="G173">
            <v>2.2000000000000002</v>
          </cell>
          <cell r="H173">
            <v>376</v>
          </cell>
          <cell r="I173">
            <v>4.8</v>
          </cell>
          <cell r="J173">
            <v>4.75</v>
          </cell>
          <cell r="K173">
            <v>4.96</v>
          </cell>
          <cell r="L173">
            <v>0.48</v>
          </cell>
          <cell r="M173">
            <v>1.51</v>
          </cell>
          <cell r="N173">
            <v>20</v>
          </cell>
          <cell r="O173">
            <v>134</v>
          </cell>
          <cell r="P173">
            <v>0.8</v>
          </cell>
          <cell r="Q173">
            <v>3237.44</v>
          </cell>
          <cell r="R173">
            <v>2144</v>
          </cell>
        </row>
        <row r="174">
          <cell r="B174" t="str">
            <v>126</v>
          </cell>
          <cell r="C174" t="str">
            <v>มอเตอร์ลำเลียงกากใหญ่ 1</v>
          </cell>
          <cell r="D174" t="str">
            <v>-</v>
          </cell>
          <cell r="F174">
            <v>1</v>
          </cell>
          <cell r="G174">
            <v>4</v>
          </cell>
          <cell r="H174">
            <v>381</v>
          </cell>
          <cell r="I174">
            <v>3.57</v>
          </cell>
          <cell r="J174">
            <v>3.31</v>
          </cell>
          <cell r="K174">
            <v>3.18</v>
          </cell>
          <cell r="L174">
            <v>0.27</v>
          </cell>
          <cell r="M174">
            <v>0.6</v>
          </cell>
          <cell r="N174">
            <v>20</v>
          </cell>
          <cell r="O174">
            <v>134</v>
          </cell>
          <cell r="P174">
            <v>0.8</v>
          </cell>
          <cell r="Q174">
            <v>1286.4000000000001</v>
          </cell>
          <cell r="R174">
            <v>2144</v>
          </cell>
        </row>
        <row r="175">
          <cell r="B175" t="str">
            <v>127</v>
          </cell>
          <cell r="C175" t="str">
            <v>มอเตอร์ลำเลียงกากใหญ่ 2</v>
          </cell>
          <cell r="D175" t="str">
            <v>-</v>
          </cell>
          <cell r="F175">
            <v>1</v>
          </cell>
          <cell r="G175">
            <v>4</v>
          </cell>
          <cell r="H175">
            <v>379</v>
          </cell>
          <cell r="I175">
            <v>3.21</v>
          </cell>
          <cell r="J175">
            <v>2.91</v>
          </cell>
          <cell r="K175">
            <v>2.81</v>
          </cell>
          <cell r="L175">
            <v>0.98</v>
          </cell>
          <cell r="M175">
            <v>1.91</v>
          </cell>
          <cell r="N175">
            <v>20</v>
          </cell>
          <cell r="O175">
            <v>134</v>
          </cell>
          <cell r="P175">
            <v>0.8</v>
          </cell>
          <cell r="Q175">
            <v>4095.04</v>
          </cell>
          <cell r="R175">
            <v>2144</v>
          </cell>
        </row>
        <row r="176">
          <cell r="B176" t="str">
            <v>128</v>
          </cell>
          <cell r="C176" t="str">
            <v>มอเตอร์สกรูกากเล็ก 1</v>
          </cell>
          <cell r="D176" t="str">
            <v>-</v>
          </cell>
          <cell r="F176">
            <v>1</v>
          </cell>
          <cell r="G176">
            <v>2.2000000000000002</v>
          </cell>
          <cell r="H176">
            <v>378</v>
          </cell>
          <cell r="I176">
            <v>1.86</v>
          </cell>
          <cell r="J176">
            <v>1.8</v>
          </cell>
          <cell r="K176">
            <v>1.67</v>
          </cell>
          <cell r="L176">
            <v>0.4</v>
          </cell>
          <cell r="M176">
            <v>0.47</v>
          </cell>
          <cell r="N176">
            <v>20</v>
          </cell>
          <cell r="O176">
            <v>134</v>
          </cell>
          <cell r="P176">
            <v>0.8</v>
          </cell>
          <cell r="Q176">
            <v>1007.68</v>
          </cell>
          <cell r="R176">
            <v>2144</v>
          </cell>
        </row>
        <row r="177">
          <cell r="B177" t="str">
            <v>129</v>
          </cell>
          <cell r="C177" t="str">
            <v>มอเตอร์สกรูกากเล็ก 2</v>
          </cell>
          <cell r="D177" t="str">
            <v>-</v>
          </cell>
          <cell r="F177">
            <v>1</v>
          </cell>
          <cell r="G177">
            <v>2.2000000000000002</v>
          </cell>
          <cell r="H177">
            <v>380</v>
          </cell>
          <cell r="I177">
            <v>4.99</v>
          </cell>
          <cell r="J177">
            <v>4.43</v>
          </cell>
          <cell r="K177">
            <v>4.3499999999999996</v>
          </cell>
          <cell r="L177">
            <v>0.2</v>
          </cell>
          <cell r="M177">
            <v>0.6</v>
          </cell>
          <cell r="N177">
            <v>20</v>
          </cell>
          <cell r="O177">
            <v>134</v>
          </cell>
          <cell r="P177">
            <v>0.8</v>
          </cell>
          <cell r="Q177">
            <v>1286.4000000000001</v>
          </cell>
          <cell r="R177">
            <v>2144</v>
          </cell>
        </row>
        <row r="178">
          <cell r="B178" t="str">
            <v>130</v>
          </cell>
          <cell r="C178" t="str">
            <v>มอเตอร์สกรูอัดกากใหญ่ 1</v>
          </cell>
          <cell r="D178" t="str">
            <v>-</v>
          </cell>
          <cell r="F178">
            <v>1</v>
          </cell>
          <cell r="G178">
            <v>2.2000000000000002</v>
          </cell>
          <cell r="H178">
            <v>374</v>
          </cell>
          <cell r="I178">
            <v>2.4</v>
          </cell>
          <cell r="J178">
            <v>2.4</v>
          </cell>
          <cell r="K178">
            <v>2.2999999999999998</v>
          </cell>
          <cell r="L178">
            <v>0.33</v>
          </cell>
          <cell r="M178">
            <v>0.51</v>
          </cell>
          <cell r="N178">
            <v>20</v>
          </cell>
          <cell r="O178">
            <v>134</v>
          </cell>
          <cell r="P178">
            <v>0.8</v>
          </cell>
          <cell r="Q178">
            <v>1093.44</v>
          </cell>
          <cell r="R178">
            <v>2144</v>
          </cell>
        </row>
        <row r="179">
          <cell r="B179" t="str">
            <v>131</v>
          </cell>
          <cell r="C179" t="str">
            <v>มอเตอร์สกรูอัดกากใหญ่ 2</v>
          </cell>
          <cell r="D179" t="str">
            <v>-</v>
          </cell>
          <cell r="F179">
            <v>1</v>
          </cell>
          <cell r="G179">
            <v>2.2000000000000002</v>
          </cell>
          <cell r="H179">
            <v>380</v>
          </cell>
          <cell r="I179">
            <v>2.5</v>
          </cell>
          <cell r="J179">
            <v>2.6</v>
          </cell>
          <cell r="K179">
            <v>2.5</v>
          </cell>
          <cell r="L179">
            <v>0.34</v>
          </cell>
          <cell r="M179">
            <v>0.56999999999999995</v>
          </cell>
          <cell r="N179">
            <v>20</v>
          </cell>
          <cell r="O179">
            <v>134</v>
          </cell>
          <cell r="P179">
            <v>0.8</v>
          </cell>
          <cell r="Q179">
            <v>1222.08</v>
          </cell>
          <cell r="R179">
            <v>2144</v>
          </cell>
        </row>
        <row r="180">
          <cell r="B180" t="str">
            <v>132</v>
          </cell>
          <cell r="C180" t="str">
            <v>มอเตอร์อัดกากเล็ก 1</v>
          </cell>
          <cell r="D180" t="str">
            <v>-</v>
          </cell>
          <cell r="F180">
            <v>1</v>
          </cell>
          <cell r="G180">
            <v>2.2000000000000002</v>
          </cell>
          <cell r="H180">
            <v>375</v>
          </cell>
          <cell r="I180">
            <v>4.87</v>
          </cell>
          <cell r="J180">
            <v>4.4000000000000004</v>
          </cell>
          <cell r="K180">
            <v>4.22</v>
          </cell>
          <cell r="L180">
            <v>0.14000000000000001</v>
          </cell>
          <cell r="M180">
            <v>0.41</v>
          </cell>
          <cell r="N180">
            <v>20</v>
          </cell>
          <cell r="O180">
            <v>134</v>
          </cell>
          <cell r="P180">
            <v>0.8</v>
          </cell>
          <cell r="Q180">
            <v>879.04</v>
          </cell>
          <cell r="R180">
            <v>2144</v>
          </cell>
        </row>
        <row r="181">
          <cell r="B181" t="str">
            <v>133</v>
          </cell>
          <cell r="C181" t="str">
            <v>มอเตอร์อัดกากเล็ก 2</v>
          </cell>
          <cell r="D181" t="str">
            <v>-</v>
          </cell>
          <cell r="F181">
            <v>1</v>
          </cell>
          <cell r="G181">
            <v>2.2000000000000002</v>
          </cell>
          <cell r="H181">
            <v>378</v>
          </cell>
          <cell r="I181">
            <v>3.41</v>
          </cell>
          <cell r="J181">
            <v>2.95</v>
          </cell>
          <cell r="K181">
            <v>2.96</v>
          </cell>
          <cell r="L181">
            <v>0.37</v>
          </cell>
          <cell r="M181">
            <v>0.75</v>
          </cell>
          <cell r="N181">
            <v>20</v>
          </cell>
          <cell r="O181">
            <v>134</v>
          </cell>
          <cell r="P181">
            <v>0.8</v>
          </cell>
          <cell r="Q181">
            <v>1608</v>
          </cell>
          <cell r="R181">
            <v>2144</v>
          </cell>
        </row>
        <row r="182">
          <cell r="B182" t="str">
            <v>134</v>
          </cell>
          <cell r="C182" t="str">
            <v>มอเตอร์อัดกากเล็ก 3</v>
          </cell>
          <cell r="D182" t="str">
            <v>-</v>
          </cell>
          <cell r="F182">
            <v>1</v>
          </cell>
          <cell r="G182">
            <v>2.2000000000000002</v>
          </cell>
          <cell r="H182">
            <v>380</v>
          </cell>
          <cell r="I182">
            <v>3.48</v>
          </cell>
          <cell r="J182">
            <v>3</v>
          </cell>
          <cell r="K182">
            <v>3.01</v>
          </cell>
          <cell r="L182">
            <v>0.28000000000000003</v>
          </cell>
          <cell r="M182">
            <v>0.57999999999999996</v>
          </cell>
          <cell r="N182">
            <v>20</v>
          </cell>
          <cell r="O182">
            <v>134</v>
          </cell>
          <cell r="P182">
            <v>0.8</v>
          </cell>
          <cell r="Q182">
            <v>1243.52</v>
          </cell>
          <cell r="R182">
            <v>2144</v>
          </cell>
        </row>
        <row r="183">
          <cell r="B183" t="str">
            <v>135</v>
          </cell>
          <cell r="C183" t="str">
            <v>มอเตอร์อัดกากเล็ก 4</v>
          </cell>
          <cell r="D183" t="str">
            <v>-</v>
          </cell>
          <cell r="F183">
            <v>1</v>
          </cell>
          <cell r="G183">
            <v>3.4</v>
          </cell>
          <cell r="H183">
            <v>382</v>
          </cell>
          <cell r="I183">
            <v>4.46</v>
          </cell>
          <cell r="J183">
            <v>4.1900000000000004</v>
          </cell>
          <cell r="K183">
            <v>4.1900000000000004</v>
          </cell>
          <cell r="L183">
            <v>0.36</v>
          </cell>
          <cell r="M183">
            <v>1.02</v>
          </cell>
          <cell r="N183">
            <v>20</v>
          </cell>
          <cell r="O183">
            <v>134</v>
          </cell>
          <cell r="P183">
            <v>0.8</v>
          </cell>
          <cell r="Q183">
            <v>2186.88</v>
          </cell>
          <cell r="R183">
            <v>2144</v>
          </cell>
        </row>
        <row r="184">
          <cell r="B184" t="str">
            <v>136</v>
          </cell>
          <cell r="C184" t="str">
            <v>มอเตอร์อัดกากเล็ก 5</v>
          </cell>
          <cell r="D184" t="str">
            <v>-</v>
          </cell>
          <cell r="F184">
            <v>1</v>
          </cell>
          <cell r="G184">
            <v>2.2000000000000002</v>
          </cell>
          <cell r="H184">
            <v>378</v>
          </cell>
          <cell r="I184">
            <v>3.04</v>
          </cell>
          <cell r="J184">
            <v>2.65</v>
          </cell>
          <cell r="K184">
            <v>2.48</v>
          </cell>
          <cell r="L184">
            <v>0.55000000000000004</v>
          </cell>
          <cell r="M184">
            <v>0.98</v>
          </cell>
          <cell r="N184">
            <v>20</v>
          </cell>
          <cell r="O184">
            <v>134</v>
          </cell>
          <cell r="P184">
            <v>0.8</v>
          </cell>
          <cell r="Q184">
            <v>2101.12</v>
          </cell>
          <cell r="R184">
            <v>2144</v>
          </cell>
        </row>
        <row r="185">
          <cell r="B185" t="str">
            <v>137</v>
          </cell>
          <cell r="C185" t="str">
            <v>มอเตอร์อัดกากเล็ก 6</v>
          </cell>
          <cell r="D185" t="str">
            <v>-</v>
          </cell>
          <cell r="F185">
            <v>1</v>
          </cell>
          <cell r="G185">
            <v>4</v>
          </cell>
          <cell r="H185">
            <v>381</v>
          </cell>
          <cell r="I185">
            <v>3.18</v>
          </cell>
          <cell r="J185">
            <v>2.85</v>
          </cell>
          <cell r="K185">
            <v>2.77</v>
          </cell>
          <cell r="L185">
            <v>0.17</v>
          </cell>
          <cell r="M185">
            <v>0.33</v>
          </cell>
          <cell r="N185">
            <v>20</v>
          </cell>
          <cell r="O185">
            <v>134</v>
          </cell>
          <cell r="P185">
            <v>0.8</v>
          </cell>
          <cell r="Q185">
            <v>707.52</v>
          </cell>
          <cell r="R185">
            <v>2144</v>
          </cell>
        </row>
        <row r="186">
          <cell r="B186" t="str">
            <v>138</v>
          </cell>
          <cell r="C186" t="str">
            <v>มอเตอร์อัดกากเล็ก 7</v>
          </cell>
          <cell r="D186" t="str">
            <v>-</v>
          </cell>
          <cell r="F186">
            <v>1</v>
          </cell>
          <cell r="G186">
            <v>2.2000000000000002</v>
          </cell>
          <cell r="H186">
            <v>376</v>
          </cell>
          <cell r="I186">
            <v>2.79</v>
          </cell>
          <cell r="J186">
            <v>2.57</v>
          </cell>
          <cell r="K186">
            <v>2.48</v>
          </cell>
          <cell r="L186">
            <v>0.21</v>
          </cell>
          <cell r="M186">
            <v>0.36</v>
          </cell>
          <cell r="N186">
            <v>20</v>
          </cell>
          <cell r="O186">
            <v>134</v>
          </cell>
          <cell r="P186">
            <v>0.8</v>
          </cell>
          <cell r="Q186">
            <v>771.84</v>
          </cell>
          <cell r="R186">
            <v>2144</v>
          </cell>
        </row>
        <row r="187">
          <cell r="B187" t="str">
            <v>139</v>
          </cell>
          <cell r="C187" t="str">
            <v>มอเตอร์อัดกากเล็ก 8</v>
          </cell>
          <cell r="D187" t="str">
            <v>-</v>
          </cell>
          <cell r="F187">
            <v>1</v>
          </cell>
          <cell r="G187">
            <v>2.2000000000000002</v>
          </cell>
          <cell r="H187">
            <v>375</v>
          </cell>
          <cell r="I187">
            <v>3</v>
          </cell>
          <cell r="J187">
            <v>2.81</v>
          </cell>
          <cell r="K187">
            <v>2.66</v>
          </cell>
          <cell r="L187">
            <v>0.17</v>
          </cell>
          <cell r="M187">
            <v>0.31</v>
          </cell>
          <cell r="N187">
            <v>20</v>
          </cell>
          <cell r="O187">
            <v>134</v>
          </cell>
          <cell r="P187">
            <v>0.8</v>
          </cell>
          <cell r="Q187">
            <v>664.64</v>
          </cell>
          <cell r="R187">
            <v>2144</v>
          </cell>
        </row>
        <row r="188">
          <cell r="B188" t="str">
            <v>140</v>
          </cell>
          <cell r="C188" t="str">
            <v>มอเตอร์อัดกากเล็ก 9</v>
          </cell>
          <cell r="D188" t="str">
            <v>-</v>
          </cell>
          <cell r="F188">
            <v>1</v>
          </cell>
          <cell r="G188">
            <v>2.2000000000000002</v>
          </cell>
          <cell r="H188">
            <v>381</v>
          </cell>
          <cell r="I188">
            <v>3.3</v>
          </cell>
          <cell r="J188">
            <v>2.95</v>
          </cell>
          <cell r="K188">
            <v>2.88</v>
          </cell>
          <cell r="L188">
            <v>0.2</v>
          </cell>
          <cell r="M188">
            <v>0.4</v>
          </cell>
          <cell r="N188">
            <v>20</v>
          </cell>
          <cell r="O188">
            <v>134</v>
          </cell>
          <cell r="P188">
            <v>0.8</v>
          </cell>
          <cell r="Q188">
            <v>857.6</v>
          </cell>
          <cell r="R188">
            <v>2144</v>
          </cell>
        </row>
        <row r="189">
          <cell r="B189" t="str">
            <v>141</v>
          </cell>
          <cell r="C189" t="str">
            <v>มอเตอร์อัดกากเล็ก 10</v>
          </cell>
          <cell r="D189" t="str">
            <v>-</v>
          </cell>
          <cell r="F189">
            <v>1</v>
          </cell>
          <cell r="G189">
            <v>2.2000000000000002</v>
          </cell>
          <cell r="H189">
            <v>382</v>
          </cell>
          <cell r="I189">
            <v>3.56</v>
          </cell>
          <cell r="J189">
            <v>3.15</v>
          </cell>
          <cell r="K189">
            <v>2.89</v>
          </cell>
          <cell r="L189">
            <v>0.21</v>
          </cell>
          <cell r="M189">
            <v>0.44</v>
          </cell>
          <cell r="N189">
            <v>20</v>
          </cell>
          <cell r="O189">
            <v>134</v>
          </cell>
          <cell r="P189">
            <v>0.8</v>
          </cell>
          <cell r="Q189">
            <v>943.36</v>
          </cell>
          <cell r="R189">
            <v>2144</v>
          </cell>
        </row>
        <row r="190">
          <cell r="B190" t="str">
            <v>142</v>
          </cell>
          <cell r="C190" t="str">
            <v>มอเตอร์อัดกากใหญ่ 1</v>
          </cell>
          <cell r="D190" t="str">
            <v>-</v>
          </cell>
          <cell r="F190">
            <v>1</v>
          </cell>
          <cell r="G190">
            <v>2.2000000000000002</v>
          </cell>
          <cell r="H190">
            <v>378</v>
          </cell>
          <cell r="I190">
            <v>3.2</v>
          </cell>
          <cell r="J190">
            <v>2.9</v>
          </cell>
          <cell r="K190">
            <v>2.8</v>
          </cell>
          <cell r="L190">
            <v>0.42</v>
          </cell>
          <cell r="M190">
            <v>0.82</v>
          </cell>
          <cell r="N190">
            <v>20</v>
          </cell>
          <cell r="O190">
            <v>134</v>
          </cell>
          <cell r="P190">
            <v>0.8</v>
          </cell>
          <cell r="Q190">
            <v>1758.08</v>
          </cell>
          <cell r="R190">
            <v>2144</v>
          </cell>
        </row>
        <row r="191">
          <cell r="B191" t="str">
            <v>143</v>
          </cell>
          <cell r="C191" t="str">
            <v>มอเตอร์อัดกากใหญ่ 2</v>
          </cell>
          <cell r="D191" t="str">
            <v>-</v>
          </cell>
          <cell r="F191">
            <v>1</v>
          </cell>
          <cell r="G191">
            <v>2.2000000000000002</v>
          </cell>
          <cell r="H191">
            <v>378</v>
          </cell>
          <cell r="I191">
            <v>2.8</v>
          </cell>
          <cell r="J191">
            <v>3.1</v>
          </cell>
          <cell r="K191">
            <v>2.8</v>
          </cell>
          <cell r="L191">
            <v>0.36</v>
          </cell>
          <cell r="M191">
            <v>0.68</v>
          </cell>
          <cell r="N191">
            <v>20</v>
          </cell>
          <cell r="O191">
            <v>134</v>
          </cell>
          <cell r="P191">
            <v>0.8</v>
          </cell>
          <cell r="Q191">
            <v>1457.92</v>
          </cell>
          <cell r="R191">
            <v>2144</v>
          </cell>
        </row>
        <row r="192">
          <cell r="B192" t="str">
            <v>144</v>
          </cell>
          <cell r="C192" t="str">
            <v>มอเตอร์อัดกากใหญ่ 3</v>
          </cell>
          <cell r="D192" t="str">
            <v>-</v>
          </cell>
          <cell r="F192">
            <v>1</v>
          </cell>
          <cell r="G192">
            <v>2.2000000000000002</v>
          </cell>
          <cell r="H192">
            <v>376</v>
          </cell>
          <cell r="I192">
            <v>3.2</v>
          </cell>
          <cell r="J192">
            <v>3</v>
          </cell>
          <cell r="K192">
            <v>3.4</v>
          </cell>
          <cell r="L192">
            <v>0.56999999999999995</v>
          </cell>
          <cell r="M192">
            <v>1.19</v>
          </cell>
          <cell r="N192">
            <v>20</v>
          </cell>
          <cell r="O192">
            <v>134</v>
          </cell>
          <cell r="P192">
            <v>0.8</v>
          </cell>
          <cell r="Q192">
            <v>2551.36</v>
          </cell>
          <cell r="R192">
            <v>2144</v>
          </cell>
        </row>
        <row r="193">
          <cell r="B193" t="str">
            <v>145</v>
          </cell>
          <cell r="C193" t="str">
            <v>มอเตอร์อัดกากใหญ่ 4</v>
          </cell>
          <cell r="D193" t="str">
            <v>-</v>
          </cell>
          <cell r="F193">
            <v>1</v>
          </cell>
          <cell r="G193">
            <v>2.2000000000000002</v>
          </cell>
          <cell r="H193">
            <v>377</v>
          </cell>
          <cell r="I193">
            <v>3.9</v>
          </cell>
          <cell r="J193">
            <v>3.8</v>
          </cell>
          <cell r="K193">
            <v>3.9</v>
          </cell>
          <cell r="L193">
            <v>0.62</v>
          </cell>
          <cell r="M193">
            <v>1.57</v>
          </cell>
          <cell r="N193">
            <v>20</v>
          </cell>
          <cell r="O193">
            <v>134</v>
          </cell>
          <cell r="P193">
            <v>0.8</v>
          </cell>
          <cell r="Q193">
            <v>3366.08</v>
          </cell>
          <cell r="R193">
            <v>2144</v>
          </cell>
        </row>
        <row r="194">
          <cell r="B194" t="str">
            <v>146</v>
          </cell>
          <cell r="C194" t="str">
            <v>มอเตอร์อัดกากใหญ่ 5</v>
          </cell>
          <cell r="D194" t="str">
            <v>-</v>
          </cell>
          <cell r="F194">
            <v>1</v>
          </cell>
          <cell r="G194">
            <v>2.2000000000000002</v>
          </cell>
          <cell r="H194">
            <v>381</v>
          </cell>
          <cell r="I194">
            <v>3.5</v>
          </cell>
          <cell r="J194">
            <v>3.5</v>
          </cell>
          <cell r="K194">
            <v>3.4</v>
          </cell>
          <cell r="L194">
            <v>0.45</v>
          </cell>
          <cell r="M194">
            <v>1.03</v>
          </cell>
          <cell r="N194">
            <v>20</v>
          </cell>
          <cell r="O194">
            <v>134</v>
          </cell>
          <cell r="P194">
            <v>0.8</v>
          </cell>
          <cell r="Q194">
            <v>2208.3200000000002</v>
          </cell>
          <cell r="R194">
            <v>2144</v>
          </cell>
        </row>
        <row r="195">
          <cell r="B195" t="str">
            <v>147</v>
          </cell>
          <cell r="C195" t="str">
            <v>มอเตอร์อัดกากใหญ่ 6</v>
          </cell>
          <cell r="D195" t="str">
            <v>-</v>
          </cell>
          <cell r="F195">
            <v>1</v>
          </cell>
          <cell r="G195">
            <v>2.2000000000000002</v>
          </cell>
          <cell r="H195">
            <v>382</v>
          </cell>
          <cell r="I195">
            <v>3.86</v>
          </cell>
          <cell r="J195">
            <v>3.95</v>
          </cell>
          <cell r="K195">
            <v>4</v>
          </cell>
          <cell r="L195">
            <v>0.51</v>
          </cell>
          <cell r="M195">
            <v>1.33</v>
          </cell>
          <cell r="N195">
            <v>20</v>
          </cell>
          <cell r="O195">
            <v>134</v>
          </cell>
          <cell r="P195">
            <v>0.8</v>
          </cell>
          <cell r="Q195">
            <v>2851.52</v>
          </cell>
          <cell r="R195">
            <v>2144</v>
          </cell>
        </row>
        <row r="196">
          <cell r="B196" t="str">
            <v>148</v>
          </cell>
          <cell r="C196" t="str">
            <v>มอเตอร์อัดกากใหญ่ 7</v>
          </cell>
          <cell r="D196" t="str">
            <v>-</v>
          </cell>
          <cell r="F196">
            <v>1</v>
          </cell>
          <cell r="G196">
            <v>2.2000000000000002</v>
          </cell>
          <cell r="H196">
            <v>377</v>
          </cell>
          <cell r="I196">
            <v>2.4</v>
          </cell>
          <cell r="J196">
            <v>2.6</v>
          </cell>
          <cell r="K196">
            <v>2.5</v>
          </cell>
          <cell r="L196">
            <v>0.28000000000000003</v>
          </cell>
          <cell r="M196">
            <v>0.46</v>
          </cell>
          <cell r="N196">
            <v>20</v>
          </cell>
          <cell r="O196">
            <v>134</v>
          </cell>
          <cell r="P196">
            <v>0.8</v>
          </cell>
          <cell r="Q196">
            <v>986.24</v>
          </cell>
          <cell r="R196">
            <v>2144</v>
          </cell>
        </row>
        <row r="197">
          <cell r="B197" t="str">
            <v>149</v>
          </cell>
          <cell r="C197" t="str">
            <v>มอเตอร์อัดกากใหญ่ 8</v>
          </cell>
          <cell r="D197" t="str">
            <v>-</v>
          </cell>
          <cell r="F197">
            <v>1</v>
          </cell>
          <cell r="G197">
            <v>2.2000000000000002</v>
          </cell>
          <cell r="H197">
            <v>381</v>
          </cell>
          <cell r="I197">
            <v>3.5</v>
          </cell>
          <cell r="J197">
            <v>3.71</v>
          </cell>
          <cell r="K197">
            <v>3.65</v>
          </cell>
          <cell r="L197">
            <v>0.24</v>
          </cell>
          <cell r="M197">
            <v>0.56999999999999995</v>
          </cell>
          <cell r="N197">
            <v>20</v>
          </cell>
          <cell r="O197">
            <v>134</v>
          </cell>
          <cell r="P197">
            <v>0.8</v>
          </cell>
          <cell r="Q197">
            <v>1222.08</v>
          </cell>
          <cell r="R197">
            <v>2144</v>
          </cell>
        </row>
        <row r="199">
          <cell r="B199" t="str">
            <v>001</v>
          </cell>
          <cell r="C199" t="str">
            <v>มอเตอร์ปั๊มเขื่อน 1</v>
          </cell>
          <cell r="D199" t="str">
            <v>LF</v>
          </cell>
          <cell r="F199">
            <v>1</v>
          </cell>
          <cell r="G199">
            <v>45</v>
          </cell>
          <cell r="H199">
            <v>382</v>
          </cell>
          <cell r="I199">
            <v>47.49</v>
          </cell>
          <cell r="J199">
            <v>44.85</v>
          </cell>
          <cell r="K199">
            <v>40.9</v>
          </cell>
          <cell r="L199">
            <v>0.77</v>
          </cell>
          <cell r="M199">
            <v>22.63</v>
          </cell>
          <cell r="N199">
            <v>24</v>
          </cell>
          <cell r="O199">
            <v>134</v>
          </cell>
          <cell r="P199">
            <v>0.9</v>
          </cell>
          <cell r="Q199">
            <v>65500.27</v>
          </cell>
          <cell r="R199">
            <v>2894</v>
          </cell>
        </row>
        <row r="200">
          <cell r="B200" t="str">
            <v>003</v>
          </cell>
          <cell r="C200" t="str">
            <v>มอเตอร์น้ำดิบ 1</v>
          </cell>
          <cell r="D200" t="str">
            <v>PF</v>
          </cell>
          <cell r="F200">
            <v>1</v>
          </cell>
          <cell r="G200">
            <v>22</v>
          </cell>
          <cell r="H200">
            <v>380</v>
          </cell>
          <cell r="I200">
            <v>21.2</v>
          </cell>
          <cell r="J200">
            <v>23.25</v>
          </cell>
          <cell r="K200">
            <v>19.100000000000001</v>
          </cell>
          <cell r="L200">
            <v>0.75</v>
          </cell>
          <cell r="M200">
            <v>10.46</v>
          </cell>
          <cell r="N200">
            <v>20</v>
          </cell>
          <cell r="O200">
            <v>134</v>
          </cell>
          <cell r="P200">
            <v>0.8</v>
          </cell>
          <cell r="Q200">
            <v>22426.240000000002</v>
          </cell>
          <cell r="R200">
            <v>2144</v>
          </cell>
        </row>
        <row r="201">
          <cell r="B201" t="str">
            <v>004</v>
          </cell>
          <cell r="C201" t="str">
            <v>มอเตอร์น้ำดิบ 2</v>
          </cell>
          <cell r="D201" t="str">
            <v>PF</v>
          </cell>
          <cell r="F201">
            <v>1</v>
          </cell>
          <cell r="G201">
            <v>22</v>
          </cell>
          <cell r="H201">
            <v>375</v>
          </cell>
          <cell r="I201">
            <v>25.6</v>
          </cell>
          <cell r="J201">
            <v>24.5</v>
          </cell>
          <cell r="K201">
            <v>20.9</v>
          </cell>
          <cell r="L201">
            <v>0.62</v>
          </cell>
          <cell r="M201">
            <v>9.5299999999999994</v>
          </cell>
          <cell r="N201">
            <v>20</v>
          </cell>
          <cell r="O201">
            <v>134</v>
          </cell>
          <cell r="P201">
            <v>0.8</v>
          </cell>
          <cell r="Q201">
            <v>20432.32</v>
          </cell>
          <cell r="R201">
            <v>2144</v>
          </cell>
        </row>
        <row r="202">
          <cell r="B202" t="str">
            <v>005</v>
          </cell>
          <cell r="C202" t="str">
            <v>มอเตอร์น้ำดิบ 3</v>
          </cell>
          <cell r="D202" t="str">
            <v>-</v>
          </cell>
          <cell r="F202">
            <v>1</v>
          </cell>
          <cell r="G202">
            <v>5.5</v>
          </cell>
          <cell r="H202">
            <v>381</v>
          </cell>
          <cell r="I202">
            <v>4.5</v>
          </cell>
          <cell r="J202">
            <v>6.8</v>
          </cell>
          <cell r="K202">
            <v>7.2</v>
          </cell>
          <cell r="L202">
            <v>0.36</v>
          </cell>
          <cell r="M202">
            <v>1.47</v>
          </cell>
          <cell r="N202">
            <v>20</v>
          </cell>
          <cell r="O202">
            <v>134</v>
          </cell>
          <cell r="P202">
            <v>0.8</v>
          </cell>
          <cell r="Q202">
            <v>3151.68</v>
          </cell>
          <cell r="R202">
            <v>2144</v>
          </cell>
        </row>
        <row r="203">
          <cell r="B203" t="str">
            <v>006</v>
          </cell>
          <cell r="C203" t="str">
            <v>มอเตอร์ส่งกรอง 1</v>
          </cell>
          <cell r="D203" t="str">
            <v>PF</v>
          </cell>
          <cell r="F203">
            <v>1</v>
          </cell>
          <cell r="G203">
            <v>22</v>
          </cell>
          <cell r="H203">
            <v>379</v>
          </cell>
          <cell r="I203">
            <v>26.3</v>
          </cell>
          <cell r="J203">
            <v>21.2</v>
          </cell>
          <cell r="K203">
            <v>28.1</v>
          </cell>
          <cell r="L203">
            <v>0.68</v>
          </cell>
          <cell r="M203">
            <v>11.25</v>
          </cell>
          <cell r="N203">
            <v>20</v>
          </cell>
          <cell r="O203">
            <v>134</v>
          </cell>
          <cell r="P203">
            <v>0.8</v>
          </cell>
          <cell r="Q203">
            <v>24120</v>
          </cell>
          <cell r="R203">
            <v>2144</v>
          </cell>
        </row>
        <row r="204">
          <cell r="B204" t="str">
            <v>007</v>
          </cell>
          <cell r="C204" t="str">
            <v>มอเตอร์ส่งกรอง 2</v>
          </cell>
          <cell r="D204" t="str">
            <v>LF</v>
          </cell>
          <cell r="F204">
            <v>1</v>
          </cell>
          <cell r="G204">
            <v>11</v>
          </cell>
          <cell r="H204">
            <v>378</v>
          </cell>
          <cell r="I204">
            <v>10.3</v>
          </cell>
          <cell r="J204">
            <v>9.8000000000000007</v>
          </cell>
          <cell r="K204">
            <v>11.5</v>
          </cell>
          <cell r="L204">
            <v>0.62</v>
          </cell>
          <cell r="M204">
            <v>4.28</v>
          </cell>
          <cell r="N204">
            <v>20</v>
          </cell>
          <cell r="O204">
            <v>134</v>
          </cell>
          <cell r="P204">
            <v>0.8</v>
          </cell>
          <cell r="Q204">
            <v>9176.32</v>
          </cell>
          <cell r="R204">
            <v>2144</v>
          </cell>
        </row>
        <row r="205">
          <cell r="B205" t="str">
            <v>009</v>
          </cell>
          <cell r="C205" t="str">
            <v>มอเตอร์ขึ้นแท้งก์ 1</v>
          </cell>
          <cell r="D205" t="str">
            <v>LF</v>
          </cell>
          <cell r="F205">
            <v>1</v>
          </cell>
          <cell r="G205">
            <v>11</v>
          </cell>
          <cell r="H205">
            <v>379</v>
          </cell>
          <cell r="I205">
            <v>12.2</v>
          </cell>
          <cell r="J205">
            <v>13.4</v>
          </cell>
          <cell r="K205">
            <v>9.8000000000000007</v>
          </cell>
          <cell r="L205">
            <v>0.57999999999999996</v>
          </cell>
          <cell r="M205">
            <v>4.49</v>
          </cell>
          <cell r="N205">
            <v>20</v>
          </cell>
          <cell r="O205">
            <v>134</v>
          </cell>
          <cell r="P205">
            <v>0.8</v>
          </cell>
          <cell r="Q205">
            <v>9626.56</v>
          </cell>
          <cell r="R205">
            <v>2144</v>
          </cell>
        </row>
        <row r="206">
          <cell r="B206" t="str">
            <v>010</v>
          </cell>
          <cell r="C206" t="str">
            <v>มอเตอร์ขึ้นแท้งก์ 2</v>
          </cell>
          <cell r="D206" t="str">
            <v>LF</v>
          </cell>
          <cell r="F206">
            <v>1</v>
          </cell>
          <cell r="G206">
            <v>11</v>
          </cell>
          <cell r="H206">
            <v>378</v>
          </cell>
          <cell r="I206">
            <v>14.2</v>
          </cell>
          <cell r="J206">
            <v>13.5</v>
          </cell>
          <cell r="K206">
            <v>10.1</v>
          </cell>
          <cell r="L206">
            <v>0.65</v>
          </cell>
          <cell r="M206">
            <v>5.36</v>
          </cell>
          <cell r="N206">
            <v>20</v>
          </cell>
          <cell r="O206">
            <v>134</v>
          </cell>
          <cell r="P206">
            <v>0.8</v>
          </cell>
          <cell r="Q206">
            <v>11491.84</v>
          </cell>
          <cell r="R206">
            <v>2144</v>
          </cell>
        </row>
        <row r="207">
          <cell r="B207" t="str">
            <v>011</v>
          </cell>
          <cell r="C207" t="str">
            <v>มอเตอร์ถังกวน 1</v>
          </cell>
          <cell r="D207" t="str">
            <v>-</v>
          </cell>
          <cell r="F207">
            <v>1</v>
          </cell>
          <cell r="G207">
            <v>0.75</v>
          </cell>
          <cell r="H207" t="str">
            <v>ไม่ค่อยได้ใช้งาน</v>
          </cell>
        </row>
        <row r="208">
          <cell r="B208" t="str">
            <v>012</v>
          </cell>
          <cell r="C208" t="str">
            <v>มอเตอร์ถังกวน 2</v>
          </cell>
          <cell r="D208" t="str">
            <v>-</v>
          </cell>
          <cell r="F208">
            <v>1</v>
          </cell>
          <cell r="G208">
            <v>1.1000000000000001</v>
          </cell>
          <cell r="H208" t="str">
            <v>ไม่ค่อยได้ใช้งาน</v>
          </cell>
        </row>
        <row r="209">
          <cell r="B209" t="str">
            <v>208</v>
          </cell>
          <cell r="C209" t="str">
            <v>มอเตอร์ปั๊มน้ำกำมะถัน</v>
          </cell>
          <cell r="D209" t="str">
            <v>-</v>
          </cell>
          <cell r="F209">
            <v>1</v>
          </cell>
          <cell r="G209">
            <v>2.2000000000000002</v>
          </cell>
          <cell r="H209">
            <v>384</v>
          </cell>
          <cell r="I209">
            <v>3.2</v>
          </cell>
          <cell r="J209">
            <v>3.14</v>
          </cell>
          <cell r="K209">
            <v>2.9</v>
          </cell>
          <cell r="L209">
            <v>0.32</v>
          </cell>
          <cell r="M209">
            <v>0.66</v>
          </cell>
          <cell r="N209">
            <v>20</v>
          </cell>
          <cell r="O209">
            <v>134</v>
          </cell>
          <cell r="P209">
            <v>0.6</v>
          </cell>
          <cell r="Q209">
            <v>1061.28</v>
          </cell>
          <cell r="R209">
            <v>1608</v>
          </cell>
        </row>
        <row r="210">
          <cell r="B210" t="str">
            <v>209</v>
          </cell>
          <cell r="C210" t="str">
            <v>มอเตอร์พัดลมกำมะถัน</v>
          </cell>
          <cell r="D210" t="str">
            <v>-</v>
          </cell>
          <cell r="F210">
            <v>1</v>
          </cell>
          <cell r="G210">
            <v>2.2000000000000002</v>
          </cell>
          <cell r="H210">
            <v>383</v>
          </cell>
          <cell r="I210">
            <v>3.5</v>
          </cell>
          <cell r="J210">
            <v>3.1</v>
          </cell>
          <cell r="K210">
            <v>4.5999999999999996</v>
          </cell>
          <cell r="L210">
            <v>0.31</v>
          </cell>
          <cell r="M210">
            <v>0.77</v>
          </cell>
          <cell r="N210">
            <v>20</v>
          </cell>
          <cell r="O210">
            <v>134</v>
          </cell>
          <cell r="P210">
            <v>0.6</v>
          </cell>
          <cell r="Q210">
            <v>1238.1600000000001</v>
          </cell>
          <cell r="R210">
            <v>1608</v>
          </cell>
        </row>
        <row r="211">
          <cell r="B211" t="str">
            <v>210</v>
          </cell>
          <cell r="C211" t="str">
            <v>มอเตอร์ปั๊มน้ำเสียใหญ่</v>
          </cell>
          <cell r="F211">
            <v>1</v>
          </cell>
          <cell r="G211">
            <v>45</v>
          </cell>
          <cell r="H211" t="str">
            <v>ไม่ค่อยได้ใช้งาน</v>
          </cell>
        </row>
        <row r="212">
          <cell r="B212" t="str">
            <v>211</v>
          </cell>
          <cell r="C212" t="str">
            <v>มอเตอร์ปั๊มน้ำเสียเล็ก</v>
          </cell>
          <cell r="D212" t="str">
            <v>-</v>
          </cell>
          <cell r="F212">
            <v>1</v>
          </cell>
          <cell r="G212">
            <v>5.5</v>
          </cell>
          <cell r="H212">
            <v>383</v>
          </cell>
          <cell r="I212">
            <v>8.6</v>
          </cell>
          <cell r="J212">
            <v>9.1999999999999993</v>
          </cell>
          <cell r="K212">
            <v>7.4</v>
          </cell>
          <cell r="L212">
            <v>0.72</v>
          </cell>
          <cell r="M212">
            <v>4.01</v>
          </cell>
          <cell r="N212">
            <v>20</v>
          </cell>
          <cell r="O212">
            <v>134</v>
          </cell>
          <cell r="P212">
            <v>0.4</v>
          </cell>
          <cell r="Q212">
            <v>4298.72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Group"/>
      <sheetName val="MENU"/>
      <sheetName val="DATA"/>
      <sheetName val="datasum"/>
      <sheetName val="Installation"/>
      <sheetName val="DataTransfer"/>
      <sheetName val="ElectMeasure"/>
      <sheetName val="Performance"/>
      <sheetName val="Maintenance"/>
      <sheetName val="HighEER"/>
      <sheetName val="ET"/>
      <sheetName val="Changed"/>
      <sheetName val="ATA"/>
      <sheetName val="CashFlow "/>
      <sheetName val="ปรับอุณหภูมิ"/>
      <sheetName val="Summary"/>
      <sheetName val="MakeMacro"/>
      <sheetName val="AirCondMACRO"/>
      <sheetName val="SelectMACRO"/>
      <sheetName val="PrintDialog"/>
      <sheetName val="PrintModule"/>
      <sheetName val="Fuel"/>
      <sheetName val="CondRecover"/>
      <sheetName val="หุ้มฉนวนวาล์ว"/>
      <sheetName val="ThermalDATA"/>
      <sheetName val="#REF"/>
      <sheetName val="MOD-AC"/>
      <sheetName val="RoofInsulation"/>
      <sheetName val="LightDATAtran"/>
      <sheetName val="insuKiln"/>
      <sheetName val="Reheat"/>
      <sheetName val="เตาอบ"/>
      <sheetName val="Boiler_Eq"/>
      <sheetName val="Control-Air"/>
      <sheetName val="Film"/>
      <sheetName val="Roofinsulate"/>
      <sheetName val="CashFlow"/>
      <sheetName val="EconConstant"/>
      <sheetName val="Ind-ac"/>
    </sheetNames>
    <sheetDataSet>
      <sheetData sheetId="0" refreshError="1"/>
      <sheetData sheetId="1" refreshError="1"/>
      <sheetData sheetId="2" refreshError="1"/>
      <sheetData sheetId="3" refreshError="1">
        <row r="3">
          <cell r="C3">
            <v>2.2000000000000002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htData"/>
      <sheetName val="LightSummary"/>
      <sheetName val="Lighting"/>
      <sheetName val="LightingSaveมาตรฐาน"/>
      <sheetName val="เพื่อประหยัด "/>
      <sheetName val="Summary"/>
      <sheetName val="LightData2"/>
      <sheetName val="หลอด"/>
      <sheetName val="รูปโคม"/>
      <sheetName val="มาตรฐาน-txt"/>
      <sheetName val="เพื่อชีวิต"/>
      <sheetName val="ElectricA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"/>
      <sheetName val="cashไฟ "/>
      <sheetName val="3"/>
    </sheetNames>
    <sheetDataSet>
      <sheetData sheetId="0">
        <row r="8">
          <cell r="G8">
            <v>1</v>
          </cell>
        </row>
        <row r="9">
          <cell r="G9">
            <v>1.85</v>
          </cell>
        </row>
        <row r="12">
          <cell r="G12">
            <v>1</v>
          </cell>
        </row>
        <row r="13">
          <cell r="G13">
            <v>4.5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ปก"/>
      <sheetName val="บทสรุปผู้บริหาร"/>
      <sheetName val="ตารางสรุปผู้บริหาร"/>
      <sheetName val="สารบัญ"/>
      <sheetName val="1ข้อมูลโรงงาน"/>
      <sheetName val="1.2 แผนที่ตั้ง"/>
      <sheetName val="1.3 แผนผังโรงงาน"/>
      <sheetName val="1.4 ข้อมูลการผลิต"/>
      <sheetName val="1.5 ผังการผลิต"/>
      <sheetName val="1.5.2 การใช้พลังงาน"/>
      <sheetName val="1.5.2.2 SEC"/>
      <sheetName val="กราฟ"/>
      <sheetName val="2กิจกรรม"/>
      <sheetName val="EMM"/>
      <sheetName val="กำหนดนโยบาย"/>
      <sheetName val="การฝึกอบรม"/>
      <sheetName val="การสำรวจ"/>
      <sheetName val="กำหนดมาตรการ"/>
      <sheetName val="จัดทำแผน"/>
      <sheetName val="แผน"/>
      <sheetName val="3 ดำเนินมาตรการ"/>
      <sheetName val="ตารางสรุปมาตการ"/>
      <sheetName val="ภาคผนวก"/>
      <sheetName val="มาตรการที่1"/>
      <sheetName val="มาตรการที่ 2"/>
      <sheetName val="มาตรการที่ 3"/>
      <sheetName val="มาตรการที่ 4"/>
      <sheetName val="มาตรการที่ 5"/>
    </sheetNames>
    <sheetDataSet>
      <sheetData sheetId="0" refreshError="1"/>
      <sheetData sheetId="1">
        <row r="1">
          <cell r="A1" t="str">
            <v>บริษัท อินเตอร์อโกรเทค (ประเทศไทย) จำกัด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HV"/>
      <sheetName val="Biomass analysis"/>
      <sheetName val="Data_Fuel"/>
      <sheetName val="Data_Boiler"/>
      <sheetName val="Distribu"/>
      <sheetName val="Diagram"/>
      <sheetName val="Table-1"/>
      <sheetName val="Table-2"/>
      <sheetName val="FlueLosses"/>
      <sheetName val="BL(อ.ชนก)"/>
      <sheetName val="Eq"/>
      <sheetName val="หมายเหตุ"/>
      <sheetName val="ลดปริมาณอากาศส่วนเกิน"/>
      <sheetName val="ลดความชื้น"/>
      <sheetName val="Fuel"/>
      <sheetName val="Insulation"/>
      <sheetName val="CondRecover"/>
      <sheetName val="Air_Pre"/>
      <sheetName val="SteamLeak"/>
      <sheetName val="มาตรการเลือกBoiler"/>
    </sheetNames>
    <sheetDataSet>
      <sheetData sheetId="0" refreshError="1"/>
      <sheetData sheetId="1" refreshError="1"/>
      <sheetData sheetId="2" refreshError="1">
        <row r="23">
          <cell r="A23" t="str">
            <v>FUEL</v>
          </cell>
          <cell r="B23" t="str">
            <v>HHV (MJ/kg)</v>
          </cell>
          <cell r="C23" t="str">
            <v>%C</v>
          </cell>
          <cell r="D23" t="str">
            <v>%H</v>
          </cell>
          <cell r="E23" t="str">
            <v>%O</v>
          </cell>
          <cell r="F23" t="str">
            <v>%N</v>
          </cell>
          <cell r="G23" t="str">
            <v>%S</v>
          </cell>
          <cell r="H23" t="str">
            <v>%Ash</v>
          </cell>
          <cell r="I23" t="str">
            <v>moister</v>
          </cell>
        </row>
        <row r="24">
          <cell r="A24" t="str">
            <v>น้ำมันเตาเกรด A</v>
          </cell>
          <cell r="B24">
            <v>42</v>
          </cell>
          <cell r="C24">
            <v>85</v>
          </cell>
          <cell r="D24">
            <v>11.7</v>
          </cell>
          <cell r="E24">
            <v>0.6</v>
          </cell>
          <cell r="F24">
            <v>0.3</v>
          </cell>
          <cell r="G24">
            <v>2.4</v>
          </cell>
          <cell r="H24">
            <v>0</v>
          </cell>
        </row>
        <row r="25">
          <cell r="A25" t="str">
            <v>เตาB</v>
          </cell>
          <cell r="B25">
            <v>41.5</v>
          </cell>
          <cell r="C25">
            <v>84</v>
          </cell>
          <cell r="D25">
            <v>11.7</v>
          </cell>
          <cell r="E25">
            <v>0.6</v>
          </cell>
          <cell r="F25">
            <v>0.3</v>
          </cell>
          <cell r="G25">
            <v>3.4</v>
          </cell>
          <cell r="H25">
            <v>0</v>
          </cell>
        </row>
        <row r="26">
          <cell r="A26" t="str">
            <v>เตาC</v>
          </cell>
          <cell r="B26">
            <v>40</v>
          </cell>
          <cell r="C26">
            <v>83.4</v>
          </cell>
          <cell r="D26">
            <v>11.7</v>
          </cell>
          <cell r="E26">
            <v>0.6</v>
          </cell>
          <cell r="F26">
            <v>0.3</v>
          </cell>
          <cell r="G26">
            <v>4</v>
          </cell>
          <cell r="H26">
            <v>0</v>
          </cell>
        </row>
        <row r="27">
          <cell r="A27" t="str">
            <v>ดีเซล</v>
          </cell>
          <cell r="B27">
            <v>38.74</v>
          </cell>
          <cell r="C27">
            <v>87.39</v>
          </cell>
          <cell r="D27">
            <v>12.61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ไม้</v>
          </cell>
          <cell r="B28">
            <v>18</v>
          </cell>
          <cell r="C28">
            <v>45.98</v>
          </cell>
          <cell r="D28">
            <v>6</v>
          </cell>
          <cell r="E28">
            <v>44</v>
          </cell>
          <cell r="F28">
            <v>1.3</v>
          </cell>
          <cell r="G28">
            <v>0.7</v>
          </cell>
          <cell r="H28">
            <v>1.59</v>
          </cell>
        </row>
        <row r="29">
          <cell r="A29" t="str">
            <v>ฟืน</v>
          </cell>
          <cell r="B29">
            <v>10.365</v>
          </cell>
          <cell r="C29">
            <v>25.574999999999999</v>
          </cell>
          <cell r="D29">
            <v>3.19</v>
          </cell>
          <cell r="E29">
            <v>24.475000000000001</v>
          </cell>
          <cell r="F29">
            <v>0.13800000000000001</v>
          </cell>
          <cell r="G29">
            <v>2.1999999999999999E-2</v>
          </cell>
          <cell r="H29">
            <v>1.595</v>
          </cell>
          <cell r="I29">
            <v>45</v>
          </cell>
        </row>
        <row r="30">
          <cell r="A30" t="str">
            <v>เศษปอ</v>
          </cell>
          <cell r="B30">
            <v>15.99</v>
          </cell>
          <cell r="C30">
            <v>51.9</v>
          </cell>
          <cell r="D30">
            <v>5.0999999999999996</v>
          </cell>
          <cell r="E30">
            <v>42.4</v>
          </cell>
          <cell r="F30">
            <v>0.1</v>
          </cell>
          <cell r="G30">
            <v>0.1</v>
          </cell>
          <cell r="H30">
            <v>0.4</v>
          </cell>
        </row>
        <row r="31">
          <cell r="A31" t="str">
            <v>ซังข้าวโพด</v>
          </cell>
          <cell r="B31">
            <v>17.3</v>
          </cell>
          <cell r="C31">
            <v>51.9</v>
          </cell>
          <cell r="D31">
            <v>5.0999999999999996</v>
          </cell>
          <cell r="E31">
            <v>42.4</v>
          </cell>
          <cell r="F31">
            <v>0.1</v>
          </cell>
          <cell r="G31">
            <v>0.1</v>
          </cell>
          <cell r="H31">
            <v>1.2</v>
          </cell>
          <cell r="I31">
            <v>44</v>
          </cell>
        </row>
        <row r="32">
          <cell r="A32" t="str">
            <v>แกลบ</v>
          </cell>
          <cell r="B32">
            <v>14.1</v>
          </cell>
          <cell r="C32">
            <v>34.58</v>
          </cell>
          <cell r="D32">
            <v>4.2300000000000004</v>
          </cell>
          <cell r="E32">
            <v>31.69</v>
          </cell>
          <cell r="F32">
            <v>0.46</v>
          </cell>
          <cell r="G32">
            <v>0.05</v>
          </cell>
          <cell r="H32">
            <v>18.05</v>
          </cell>
          <cell r="I32">
            <v>10.94</v>
          </cell>
        </row>
        <row r="33">
          <cell r="A33" t="str">
            <v>ชานอ้อย</v>
          </cell>
          <cell r="B33">
            <v>9.2430000000000003</v>
          </cell>
          <cell r="C33">
            <v>21.33</v>
          </cell>
          <cell r="D33">
            <v>3.06</v>
          </cell>
          <cell r="E33">
            <v>23.29</v>
          </cell>
          <cell r="F33">
            <v>0.12</v>
          </cell>
          <cell r="G33">
            <v>0.03</v>
          </cell>
          <cell r="H33">
            <v>1.43</v>
          </cell>
          <cell r="I33">
            <v>50.73</v>
          </cell>
        </row>
        <row r="34">
          <cell r="A34" t="str">
            <v>น้ำมันขี้โล้</v>
          </cell>
          <cell r="B34">
            <v>32</v>
          </cell>
          <cell r="C34">
            <v>83.4</v>
          </cell>
          <cell r="D34">
            <v>11.7</v>
          </cell>
          <cell r="E34">
            <v>0.6</v>
          </cell>
          <cell r="F34">
            <v>0.3</v>
          </cell>
          <cell r="G34">
            <v>4</v>
          </cell>
          <cell r="H34">
            <v>0</v>
          </cell>
        </row>
        <row r="35">
          <cell r="A35" t="str">
            <v>LPG</v>
          </cell>
          <cell r="B35">
            <v>46.7</v>
          </cell>
          <cell r="C35">
            <v>82.76</v>
          </cell>
          <cell r="D35">
            <v>17.239999999999998</v>
          </cell>
        </row>
        <row r="36">
          <cell r="A36" t="str">
            <v>ลิกไนต์</v>
          </cell>
          <cell r="B36">
            <v>18.420000000000002</v>
          </cell>
          <cell r="C36">
            <v>74</v>
          </cell>
          <cell r="D36">
            <v>5</v>
          </cell>
          <cell r="E36">
            <v>19</v>
          </cell>
          <cell r="F36">
            <v>1.1000000000000001</v>
          </cell>
          <cell r="G36">
            <v>0.2</v>
          </cell>
        </row>
        <row r="37">
          <cell r="A37" t="str">
            <v>กะลาปาล์ม</v>
          </cell>
          <cell r="B37">
            <v>18.25</v>
          </cell>
          <cell r="C37">
            <v>44.4</v>
          </cell>
          <cell r="D37">
            <v>5.01</v>
          </cell>
          <cell r="E37">
            <v>34.700000000000003</v>
          </cell>
          <cell r="F37">
            <v>0.28000000000000003</v>
          </cell>
          <cell r="G37">
            <v>0.02</v>
          </cell>
        </row>
        <row r="38">
          <cell r="A38" t="str">
            <v>Bituminous</v>
          </cell>
          <cell r="B38">
            <v>29.55</v>
          </cell>
          <cell r="C38">
            <v>71.599999999999994</v>
          </cell>
          <cell r="D38">
            <v>4.3</v>
          </cell>
          <cell r="E38">
            <v>3.8</v>
          </cell>
          <cell r="F38">
            <v>1.6</v>
          </cell>
          <cell r="G38">
            <v>1.7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MENU"/>
      <sheetName val="LightData"/>
      <sheetName val="lihgt-ch"/>
      <sheetName val="LightingSave"/>
      <sheetName val="LightSaveText"/>
      <sheetName val="XmerGen"/>
      <sheetName val="ElectricApp"/>
      <sheetName val="LightSummary"/>
      <sheetName val="Lighting"/>
      <sheetName val="Module1"/>
      <sheetName val="Circuits"/>
      <sheetName val="Distribution"/>
      <sheetName val="Load_Curve"/>
      <sheetName val="Energy-Bill"/>
      <sheetName val="Energy&amp;Water"/>
      <sheetName val="Voltage"/>
      <sheetName val="TABadj"/>
      <sheetName val="PFadj"/>
      <sheetName val="GenSave"/>
      <sheetName val="Data-General"/>
      <sheetName val="PeakAdj"/>
      <sheetName val="Dialog2"/>
      <sheetName val="PrintDialog"/>
      <sheetName val="PrintMacroControl"/>
      <sheetName val="SelectModule"/>
      <sheetName val="ThermalDATA"/>
      <sheetName val="Boiler&amp;Eq"/>
      <sheetName val="Diagram"/>
      <sheetName val="Fuel"/>
      <sheetName val="CondRecover"/>
      <sheetName val="boiler"/>
      <sheetName val="Insulate"/>
      <sheetName val="IRR"/>
      <sheetName val="Sheet2"/>
      <sheetName val="BoilerCalculation"/>
      <sheetName val="Print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htData"/>
      <sheetName val="Lighting"/>
      <sheetName val="รูปโคม"/>
      <sheetName val="LightSummary"/>
      <sheetName val="มาตรฐาน-txt"/>
      <sheetName val="LightingSaveมาตรฐาน"/>
      <sheetName val="IRRหลอด1"/>
      <sheetName val="IRRหลอด2"/>
      <sheetName val="IRRโคม1"/>
      <sheetName val="IRRโคม2"/>
      <sheetName val="IRRบัลลาสต์1"/>
      <sheetName val="IRRบัลลาสต์2"/>
      <sheetName val="เพื่อประหยัด "/>
      <sheetName val="Summary"/>
      <sheetName val="LightData2"/>
      <sheetName val="หลอด"/>
      <sheetName val="เพื่อชีวิต"/>
    </sheetNames>
    <sheetDataSet>
      <sheetData sheetId="0" refreshError="1">
        <row r="4">
          <cell r="C4">
            <v>58.88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MENU"/>
      <sheetName val="InputDATA"/>
      <sheetName val="Chiller1"/>
      <sheetName val="Chiller2"/>
      <sheetName val="AHU"/>
      <sheetName val="แผนผัง"/>
      <sheetName val="Chiller4-5"/>
      <sheetName val="ตรวจวัด Chiller"/>
      <sheetName val="การใช้พลังงาน"/>
      <sheetName val="ตรวจวัดไฟฟ้า"/>
      <sheetName val="กราฟ"/>
      <sheetName val="ตรวจวัด AHU"/>
      <sheetName val="Film"/>
      <sheetName val="COP"/>
      <sheetName val="LowerCWtemp"/>
      <sheetName val="RoofInsulation"/>
      <sheetName val="RaiseCWtemp"/>
      <sheetName val="SUMMARY"/>
      <sheetName val="IRR"/>
      <sheetName val="EconomicConstant"/>
      <sheetName val="ChillerModule"/>
      <sheetName val="Psychrometry"/>
      <sheetName val="PrintDialog"/>
      <sheetName val="PrintModule"/>
      <sheetName val="SelectMacr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 .1- .2"/>
      <sheetName val="ตารางการปรับปรุง"/>
      <sheetName val="4.1.2 (1) ok"/>
      <sheetName val="4.1.2 (2)"/>
      <sheetName val="4.2.2(1)"/>
      <sheetName val="4.2.2(2)ok"/>
      <sheetName val="ตยEER ok"/>
      <sheetName val="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Data"/>
      <sheetName val="CEER"/>
      <sheetName val="MENU"/>
      <sheetName val="PageNumber"/>
      <sheetName val="ACdata"/>
      <sheetName val="Installation"/>
      <sheetName val="ACinstallTable"/>
      <sheetName val="ElectMeasure"/>
      <sheetName val="acElectConsumption"/>
      <sheetName val="Performance"/>
      <sheetName val="EERcal"/>
      <sheetName val="Maintenance"/>
      <sheetName val="RoofInsulation"/>
      <sheetName val="HighEER"/>
      <sheetName val="CHANGED"/>
      <sheetName val="DataTransfer"/>
      <sheetName val="ET"/>
      <sheetName val="Film"/>
      <sheetName val="EIRR"/>
      <sheetName val="Load_Curve"/>
      <sheetName val="LightSummary"/>
      <sheetName val="Reflector"/>
      <sheetName val="LightData"/>
      <sheetName val="LUX"/>
      <sheetName val="LightingSave"/>
      <sheetName val="LWBall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รายละเอียด"/>
      <sheetName val="เปอร์เซนต์การใช้พลังงานไฟฟ้า"/>
      <sheetName val="ดัชนี "/>
      <sheetName val="ข้อเสนอแนะไฟฟ้า"/>
      <sheetName val="วิเคราะห์บิลมีค่าปรับ"/>
      <sheetName val="โหลดแฟคมีค่าปรับ"/>
      <sheetName val="5.2ข4PF"/>
      <sheetName val="Eirr_PF"/>
      <sheetName val="PFโหลดต่ำกว่าบิลเฉลี่ย"/>
      <sheetName val="5.3ข5เปลี่ยนTap"/>
      <sheetName val="Eirr_Tap"/>
      <sheetName val="เปลี่ยนมอเตอร์(ไม่ตรวจวัด))"/>
      <sheetName val="Eirr_เปลี่ยนมอเตอร์"/>
      <sheetName val="5.4ข6เปลี่ยนบัลลาสต์ "/>
      <sheetName val="Eirr_บัลลาสต์"/>
      <sheetName val="ตารางบัลลาสต์"/>
      <sheetName val="เปลี่ยนหลอด"/>
      <sheetName val="TDATA"/>
      <sheetName val="MDATA"/>
      <sheetName val="ตารางหัวข้อ(ห้ามลบ)"/>
      <sheetName val="ข้อมูลอุปกรณ์ "/>
      <sheetName val="1. ข้อมูลการตรวจวิเคราะห์"/>
      <sheetName val="2. ข้อมูลการใช้พลังงานของโรงงาน"/>
      <sheetName val="2.2 ข้อมูลการใช้พลังงานความร้อน"/>
      <sheetName val="3. ข้อมูลการอนุรักษ์พลังงาน"/>
      <sheetName val="4.2  อุปกรณ์ที่ใช้ไฟฟ้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หัวข้อ(ห้ามลบ)"/>
      <sheetName val="ภาคผนวก ค"/>
      <sheetName val="ภาคผนวก ง"/>
      <sheetName val="ภาคผนวก จ"/>
      <sheetName val="ตารางตัวแปร"/>
      <sheetName val="ข้อมูล  AUDIT (บิล)  "/>
      <sheetName val="ข้อมูล AUDIT แสงสว่าง&amp;M 10 kW  "/>
      <sheetName val="ลดหลอด  "/>
      <sheetName val="เปลี่ยนโคม"/>
      <sheetName val="บพร2 แสงสว่าง&amp;M 10 kW  "/>
      <sheetName val="หน้า1"/>
      <sheetName val="หน้า2"/>
      <sheetName val="สารบัญ"/>
      <sheetName val="บทคัดย่อ"/>
      <sheetName val="บทนำ "/>
      <sheetName val="สรุป9มาตรการ SME"/>
      <sheetName val="ผังผลิต"/>
      <sheetName val="ข้อมูลเบื้องต้น  ควบคุม  "/>
      <sheetName val="ข้อเสนอแนะไฟฟ้า"/>
      <sheetName val="ข้อมูล AUDIT หม้อแปลง &amp; โหลด "/>
      <sheetName val="% การใช้พลังงาน"/>
      <sheetName val="สรุปข้อเสนอ"/>
      <sheetName val="ดัชนี ควบคุม"/>
      <sheetName val="ข้อมูลการใช้พลังงาน   ควบคุม  "/>
      <sheetName val="วิเคราะห์บิลปกติ  "/>
      <sheetName val="การลด PEAK (บิลปกติ) "/>
      <sheetName val="แก้ PF "/>
      <sheetName val="Firr_PF"/>
      <sheetName val="เปลี่ยนTap Tr."/>
      <sheetName val="Firr_Tap"/>
      <sheetName val="การปรับความตึงของสายพาน"/>
      <sheetName val="Firr_เปลี่ยนโคม"/>
      <sheetName val="เปลี่ยนบัลลาสต์ "/>
      <sheetName val="Firr_บัลลาสต์"/>
      <sheetName val="TDATA"/>
      <sheetName val="MDATA"/>
      <sheetName val="ตารางบัลลาสต์"/>
      <sheetName val="ราคาหลอดคอมแพกต์"/>
      <sheetName val="-ราคาโคม  "/>
      <sheetName val="7,8,9 การประเมิณผลปัญหาอุปสรรค"/>
      <sheetName val="15 รายการเครื่องมือ"/>
      <sheetName val="สรุป 1  "/>
      <sheetName val="สรุป 2  "/>
      <sheetName val="สรุป 3  "/>
      <sheetName val="สรุป 4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"/>
      <sheetName val="กรอกข้อมูล"/>
      <sheetName val="CH4จากระบบ septic tank"/>
      <sheetName val="CH4จากบ่อบำบัดน้ำเสีย"/>
      <sheetName val="EF"/>
    </sheetNames>
    <sheetDataSet>
      <sheetData sheetId="0"/>
      <sheetData sheetId="1"/>
      <sheetData sheetId="2"/>
      <sheetData sheetId="3"/>
      <sheetData sheetId="4">
        <row r="10">
          <cell r="H10">
            <v>2.7077905800000002</v>
          </cell>
        </row>
        <row r="15">
          <cell r="H15">
            <v>3.1133815370370366</v>
          </cell>
        </row>
        <row r="29">
          <cell r="H29">
            <v>2.2719116000000001</v>
          </cell>
        </row>
        <row r="31">
          <cell r="H31">
            <v>2.7406232100000003</v>
          </cell>
        </row>
        <row r="52">
          <cell r="H52">
            <v>0.49990000000000001</v>
          </cell>
        </row>
        <row r="55">
          <cell r="H55">
            <v>677</v>
          </cell>
        </row>
        <row r="58">
          <cell r="H58">
            <v>1300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EconomicConstant"/>
      <sheetName val="Film"/>
      <sheetName val="COP"/>
      <sheetName val="SUMMARY"/>
      <sheetName val="RoofInsulation"/>
      <sheetName val="CEER"/>
      <sheetName val="MENU"/>
      <sheetName val="Chiller1"/>
      <sheetName val="Chiller2"/>
      <sheetName val="Chiller3"/>
      <sheetName val="Chiller4-5"/>
      <sheetName val="Chiller6"/>
      <sheetName val="Chiller7-8"/>
      <sheetName val="RaiseCWtemp"/>
      <sheetName val="LowerCWtemp"/>
      <sheetName val="IRR"/>
      <sheetName val="ChillerModule"/>
      <sheetName val="Psychrometry"/>
      <sheetName val="PrintDialog"/>
      <sheetName val="PrintModule"/>
      <sheetName val="SelectMacro"/>
      <sheetName val="REFLE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WBALLAST"/>
      <sheetName val="InputDATA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MENU"/>
      <sheetName val="InputDATA"/>
      <sheetName val="Chiller1"/>
      <sheetName val="Chiller2"/>
      <sheetName val="AHU"/>
      <sheetName val="แผนผัง"/>
      <sheetName val="Chiller4-5"/>
      <sheetName val="ตรวจวัด Chiller"/>
      <sheetName val="การใช้พลังงาน"/>
      <sheetName val="ตรวจวัดไฟฟ้า"/>
      <sheetName val="กราฟ"/>
      <sheetName val="ตรวจวัด AHU"/>
      <sheetName val="Film"/>
      <sheetName val="COP"/>
      <sheetName val="LowerCWtemp"/>
      <sheetName val="RoofInsulation"/>
      <sheetName val="RaiseCWtemp"/>
      <sheetName val="SUMMARY"/>
      <sheetName val="IRR"/>
      <sheetName val="EconomicConstant"/>
      <sheetName val="ChillerModule"/>
      <sheetName val="Psychrometry"/>
      <sheetName val="PrintDialog"/>
      <sheetName val="PrintModule"/>
      <sheetName val="SelectMacr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R"/>
      <sheetName val="Group"/>
      <sheetName val="MENU"/>
      <sheetName val="DATA"/>
      <sheetName val="datasum"/>
      <sheetName val="Installation"/>
      <sheetName val="DataTransfer"/>
      <sheetName val="ElectMeasure"/>
      <sheetName val="Performance"/>
      <sheetName val="Maintenance"/>
      <sheetName val="Changed"/>
      <sheetName val="ET"/>
      <sheetName val="Film"/>
      <sheetName val="Roofinsulate"/>
      <sheetName val="HighEER"/>
      <sheetName val="CashFlow"/>
      <sheetName val="EconConstant"/>
      <sheetName val="Summary"/>
      <sheetName val="MakeMacro"/>
      <sheetName val="AirCondMACRO"/>
      <sheetName val="SelectMACRO"/>
      <sheetName val="PrintDialog"/>
      <sheetName val="Print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LECTOR"/>
      <sheetName val="HighEER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ม.ย.-1"/>
      <sheetName val="เม.ย.-2"/>
      <sheetName val="เม.ย.-3"/>
      <sheetName val="เม.ย.-4"/>
      <sheetName val="เม.ย.-5"/>
      <sheetName val="เม.ย.-6"/>
      <sheetName val="เม.ย.-7"/>
      <sheetName val="พ.ค.-1"/>
      <sheetName val="พ.ค.-2"/>
      <sheetName val="พ.ค.-3"/>
      <sheetName val="พ.ค.-4"/>
      <sheetName val="พ.ค.-5"/>
      <sheetName val="พ.ค.-6"/>
      <sheetName val="พ.ค.-7"/>
      <sheetName val="มิ.ย.-1"/>
      <sheetName val="มิ.ย.-2"/>
      <sheetName val="มิ.ย.-3"/>
      <sheetName val="มิ.ย.-4"/>
      <sheetName val="มิ.ย.-5"/>
      <sheetName val="มิ.ย.-6"/>
      <sheetName val="มิ.ย.-7"/>
      <sheetName val="10.แบบประเมิน (เชิงพฤติกรรม)"/>
    </sheetNames>
    <definedNames>
      <definedName name="ACchanged" refersTo="#REF!"/>
      <definedName name="Ballastchange" refersTo="#REF!"/>
      <definedName name="BallastType" refersTo="#REF!"/>
      <definedName name="BlowDownLoss" refersTo="#REF!"/>
      <definedName name="boiler_Cal.BlowDownLoss" refersTo="#REF!"/>
      <definedName name="boiler_Cal.PercentStagLoss" refersTo="#REF!"/>
      <definedName name="ET" refersTo="#REF!"/>
      <definedName name="FIRR" refersTo="#REF!"/>
      <definedName name="GoDATA" refersTo="#REF!"/>
      <definedName name="GoElectMeasure" refersTo="#REF!"/>
      <definedName name="GoInstallation" refersTo="#REF!"/>
      <definedName name="GoPerformance" refersTo="#REF!"/>
      <definedName name="Hide" refersTo="#REF!"/>
      <definedName name="HighEER" refersTo="#REF!"/>
      <definedName name="LampChange" refersTo="#REF!"/>
      <definedName name="LperHchange" refersTo="#REF!"/>
      <definedName name="Maintenance" refersTo="#REF!"/>
      <definedName name="MakeChange" refersTo="#REF!"/>
      <definedName name="MakeElect" refersTo="#REF!"/>
      <definedName name="MakeList" refersTo="#REF!"/>
      <definedName name="Module1.xx" refersTo="#REF!"/>
      <definedName name="n" refersTo="#REF!"/>
      <definedName name="NewInatall" refersTo="#REF!"/>
      <definedName name="NoLampChange" refersTo="#REF!"/>
      <definedName name="NoReflector" refersTo="#REF!"/>
      <definedName name="PercentStagLoss" refersTo="#REF!"/>
      <definedName name="ReflectorType" refersTo="#REF!"/>
      <definedName name="Show" refersTo="#REF!"/>
      <definedName name="WattChange" refersTo="#REF!"/>
      <definedName name="xx" refersTo="#REF!"/>
      <definedName name="กก" refersTo="#REF!"/>
      <definedName name="ง" refersTo="#REF!"/>
      <definedName name="ฟำ" refersTo="#REF!"/>
      <definedName name="ร" refersTo="#REF!"/>
      <definedName name="ส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B1:Q12"/>
  <sheetViews>
    <sheetView workbookViewId="0">
      <selection activeCell="Q6" sqref="Q6"/>
    </sheetView>
  </sheetViews>
  <sheetFormatPr defaultColWidth="9" defaultRowHeight="27"/>
  <cols>
    <col min="1" max="16384" width="9" style="42"/>
  </cols>
  <sheetData>
    <row r="1" spans="2:17" ht="70.8">
      <c r="B1" s="167" t="s">
        <v>349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3" spans="2:17">
      <c r="C3" s="43" t="s">
        <v>347</v>
      </c>
    </row>
    <row r="4" spans="2:17">
      <c r="C4" s="43" t="s">
        <v>348</v>
      </c>
    </row>
    <row r="5" spans="2:17">
      <c r="C5" s="43" t="s">
        <v>346</v>
      </c>
    </row>
    <row r="6" spans="2:17">
      <c r="C6" s="43" t="s">
        <v>345</v>
      </c>
    </row>
    <row r="7" spans="2:17">
      <c r="C7" s="43" t="s">
        <v>377</v>
      </c>
    </row>
    <row r="8" spans="2:17">
      <c r="C8" s="43" t="s">
        <v>378</v>
      </c>
    </row>
    <row r="9" spans="2:17">
      <c r="C9" s="169"/>
    </row>
    <row r="11" spans="2:17" s="168" customFormat="1" ht="36">
      <c r="B11" s="268" t="s">
        <v>342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</row>
    <row r="12" spans="2:17" s="43" customFormat="1">
      <c r="B12" s="43" t="s">
        <v>370</v>
      </c>
    </row>
  </sheetData>
  <mergeCells count="1">
    <mergeCell ref="B11:Q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32"/>
  <sheetViews>
    <sheetView tabSelected="1" zoomScale="90" zoomScaleNormal="90" workbookViewId="0">
      <selection activeCell="O8" sqref="O8"/>
    </sheetView>
  </sheetViews>
  <sheetFormatPr defaultColWidth="8.88671875" defaultRowHeight="16.8"/>
  <cols>
    <col min="1" max="1" width="13.44140625" style="196" bestFit="1" customWidth="1"/>
    <col min="2" max="2" width="47.88671875" style="196" customWidth="1"/>
    <col min="3" max="3" width="8.88671875" style="196"/>
    <col min="4" max="4" width="11.109375" style="196" customWidth="1"/>
    <col min="5" max="5" width="12.44140625" style="196" customWidth="1"/>
    <col min="6" max="6" width="14.5546875" style="196" bestFit="1" customWidth="1"/>
    <col min="7" max="7" width="11.88671875" style="204" customWidth="1"/>
    <col min="8" max="8" width="12.6640625" style="196" customWidth="1"/>
    <col min="9" max="11" width="8.88671875" style="196"/>
    <col min="12" max="13" width="10.33203125" style="196" bestFit="1" customWidth="1"/>
    <col min="14" max="16384" width="8.88671875" style="196"/>
  </cols>
  <sheetData>
    <row r="1" spans="1:25" ht="21.75" customHeight="1">
      <c r="A1" s="290" t="s">
        <v>97</v>
      </c>
      <c r="B1" s="290"/>
      <c r="C1" s="290"/>
      <c r="D1" s="290"/>
      <c r="E1" s="290"/>
      <c r="F1" s="290"/>
      <c r="G1" s="290"/>
      <c r="H1" s="290"/>
    </row>
    <row r="2" spans="1:25" ht="21.75" customHeight="1">
      <c r="A2" s="291" t="s">
        <v>99</v>
      </c>
      <c r="B2" s="291"/>
      <c r="C2" s="291"/>
      <c r="D2" s="291"/>
      <c r="E2" s="291"/>
      <c r="F2" s="291"/>
      <c r="G2" s="291"/>
      <c r="H2" s="291"/>
    </row>
    <row r="3" spans="1:25" ht="32.25" customHeight="1">
      <c r="A3" s="24" t="s">
        <v>341</v>
      </c>
      <c r="B3" s="292" t="s">
        <v>374</v>
      </c>
      <c r="C3" s="292"/>
      <c r="D3" s="292"/>
      <c r="E3" s="292"/>
      <c r="F3" s="292"/>
      <c r="G3" s="292"/>
      <c r="H3" s="292"/>
    </row>
    <row r="4" spans="1:25" ht="17.25" customHeight="1">
      <c r="A4" s="24"/>
      <c r="B4" s="20"/>
      <c r="G4" s="197" t="s">
        <v>101</v>
      </c>
      <c r="H4" s="198">
        <v>44859</v>
      </c>
    </row>
    <row r="5" spans="1:25" ht="37.200000000000003">
      <c r="A5" s="236" t="s">
        <v>0</v>
      </c>
      <c r="B5" s="236" t="s">
        <v>20</v>
      </c>
      <c r="C5" s="237" t="s">
        <v>1</v>
      </c>
      <c r="D5" s="237" t="s">
        <v>2</v>
      </c>
      <c r="E5" s="237" t="s">
        <v>3</v>
      </c>
      <c r="F5" s="237" t="s">
        <v>4</v>
      </c>
      <c r="G5" s="237" t="s">
        <v>14</v>
      </c>
      <c r="H5" s="237" t="s">
        <v>4</v>
      </c>
    </row>
    <row r="6" spans="1:25" ht="18.600000000000001">
      <c r="A6" s="205" t="s">
        <v>5</v>
      </c>
      <c r="B6" s="206" t="s">
        <v>39</v>
      </c>
      <c r="C6" s="231"/>
      <c r="D6" s="207"/>
      <c r="E6" s="207"/>
      <c r="F6" s="207"/>
      <c r="G6" s="208"/>
      <c r="H6" s="207"/>
    </row>
    <row r="7" spans="1:25" ht="18.600000000000001">
      <c r="A7" s="209"/>
      <c r="B7" s="206" t="s">
        <v>40</v>
      </c>
      <c r="C7" s="231"/>
      <c r="D7" s="207"/>
      <c r="E7" s="207"/>
      <c r="F7" s="207"/>
      <c r="G7" s="208"/>
      <c r="H7" s="207"/>
    </row>
    <row r="8" spans="1:25" ht="15" customHeight="1">
      <c r="A8" s="209"/>
      <c r="B8" s="210" t="s">
        <v>41</v>
      </c>
      <c r="C8" s="232">
        <f>'กรอกข้อมูล CFO'!P5</f>
        <v>0</v>
      </c>
      <c r="D8" s="211" t="s">
        <v>6</v>
      </c>
      <c r="E8" s="212">
        <f>[34]EF!H10</f>
        <v>2.7077905800000002</v>
      </c>
      <c r="F8" s="211" t="s">
        <v>16</v>
      </c>
      <c r="G8" s="213">
        <f>C8*E8</f>
        <v>0</v>
      </c>
      <c r="H8" s="211" t="s">
        <v>15</v>
      </c>
    </row>
    <row r="9" spans="1:25" ht="15.75" customHeight="1">
      <c r="A9" s="227"/>
      <c r="B9" s="210" t="s">
        <v>42</v>
      </c>
      <c r="C9" s="232">
        <f>'กรอกข้อมูล CFO'!P6</f>
        <v>0</v>
      </c>
      <c r="D9" s="211" t="s">
        <v>6</v>
      </c>
      <c r="E9" s="212">
        <f>[34]EF!H10</f>
        <v>2.7077905800000002</v>
      </c>
      <c r="F9" s="211" t="s">
        <v>16</v>
      </c>
      <c r="G9" s="213">
        <f t="shared" ref="G9:G24" si="0">C9*E9</f>
        <v>0</v>
      </c>
      <c r="H9" s="211" t="s">
        <v>15</v>
      </c>
    </row>
    <row r="10" spans="1:25" ht="15.75" customHeight="1">
      <c r="A10" s="227"/>
      <c r="B10" s="214" t="s">
        <v>43</v>
      </c>
      <c r="C10" s="232"/>
      <c r="D10" s="211"/>
      <c r="E10" s="212"/>
      <c r="F10" s="211"/>
      <c r="G10" s="213"/>
      <c r="H10" s="211"/>
    </row>
    <row r="11" spans="1:25" ht="15.75" customHeight="1">
      <c r="A11" s="227"/>
      <c r="B11" s="214" t="s">
        <v>44</v>
      </c>
      <c r="C11" s="232"/>
      <c r="D11" s="211"/>
      <c r="E11" s="212"/>
      <c r="F11" s="211"/>
      <c r="G11" s="213"/>
      <c r="H11" s="211"/>
    </row>
    <row r="12" spans="1:25" ht="15.75" customHeight="1">
      <c r="A12" s="227"/>
      <c r="B12" s="210" t="s">
        <v>45</v>
      </c>
      <c r="C12" s="232">
        <f>'กรอกข้อมูล CFO'!P9</f>
        <v>0</v>
      </c>
      <c r="D12" s="211" t="s">
        <v>6</v>
      </c>
      <c r="E12" s="212">
        <f>[34]EF!H31</f>
        <v>2.7406232100000003</v>
      </c>
      <c r="F12" s="211" t="s">
        <v>16</v>
      </c>
      <c r="G12" s="213">
        <f t="shared" si="0"/>
        <v>0</v>
      </c>
      <c r="H12" s="211" t="s">
        <v>15</v>
      </c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</row>
    <row r="13" spans="1:25" ht="15.75" customHeight="1">
      <c r="A13" s="227"/>
      <c r="B13" s="210" t="s">
        <v>94</v>
      </c>
      <c r="C13" s="232">
        <f>'กรอกข้อมูล CFO'!P10</f>
        <v>0</v>
      </c>
      <c r="D13" s="211" t="s">
        <v>6</v>
      </c>
      <c r="E13" s="212">
        <f>[34]EF!H29</f>
        <v>2.2719116000000001</v>
      </c>
      <c r="F13" s="211" t="s">
        <v>16</v>
      </c>
      <c r="G13" s="213">
        <f t="shared" si="0"/>
        <v>0</v>
      </c>
      <c r="H13" s="211" t="s">
        <v>15</v>
      </c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spans="1:25" ht="15.75" customHeight="1">
      <c r="A14" s="227"/>
      <c r="B14" s="210" t="s">
        <v>46</v>
      </c>
      <c r="C14" s="232">
        <f>'กรอกข้อมูล CFO'!P11</f>
        <v>0</v>
      </c>
      <c r="D14" s="211" t="s">
        <v>6</v>
      </c>
      <c r="E14" s="212">
        <f>[34]EF!H29</f>
        <v>2.2719116000000001</v>
      </c>
      <c r="F14" s="211" t="s">
        <v>16</v>
      </c>
      <c r="G14" s="213">
        <f t="shared" si="0"/>
        <v>0</v>
      </c>
      <c r="H14" s="211" t="s">
        <v>15</v>
      </c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15.75" customHeight="1">
      <c r="A15" s="227"/>
      <c r="B15" s="214" t="s">
        <v>91</v>
      </c>
      <c r="C15" s="232"/>
      <c r="D15" s="211" t="s">
        <v>92</v>
      </c>
      <c r="E15" s="212">
        <v>1</v>
      </c>
      <c r="F15" s="211" t="s">
        <v>93</v>
      </c>
      <c r="G15" s="213">
        <f>C15*E15</f>
        <v>0</v>
      </c>
      <c r="H15" s="211" t="s">
        <v>15</v>
      </c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spans="1:25" ht="15.75" customHeight="1">
      <c r="A16" s="227"/>
      <c r="B16" s="214" t="s">
        <v>89</v>
      </c>
      <c r="C16" s="233">
        <f>'CH4จากระบบ septic tank'!E31</f>
        <v>0</v>
      </c>
      <c r="D16" s="211" t="s">
        <v>87</v>
      </c>
      <c r="E16" s="215">
        <v>28</v>
      </c>
      <c r="F16" s="211" t="s">
        <v>88</v>
      </c>
      <c r="G16" s="213">
        <f>C16*E16</f>
        <v>0</v>
      </c>
      <c r="H16" s="211" t="s">
        <v>15</v>
      </c>
      <c r="J16" s="199"/>
      <c r="K16" s="199"/>
      <c r="L16" s="200"/>
      <c r="M16" s="201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spans="1:25" ht="15.75" customHeight="1">
      <c r="A17" s="227"/>
      <c r="B17" s="214" t="s">
        <v>90</v>
      </c>
      <c r="C17" s="234">
        <f>CH4จากบ่อบำบัดน้ำเสีย!B21</f>
        <v>0</v>
      </c>
      <c r="D17" s="211" t="s">
        <v>48</v>
      </c>
      <c r="E17" s="212">
        <v>28</v>
      </c>
      <c r="F17" s="211" t="s">
        <v>52</v>
      </c>
      <c r="G17" s="213">
        <f>C17*E17</f>
        <v>0</v>
      </c>
      <c r="H17" s="211" t="s">
        <v>15</v>
      </c>
      <c r="J17" s="199"/>
      <c r="K17" s="199"/>
      <c r="L17" s="200"/>
      <c r="M17" s="201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5" ht="15.75" customHeight="1">
      <c r="A18" s="227"/>
      <c r="B18" s="214" t="s">
        <v>96</v>
      </c>
      <c r="C18" s="235">
        <f>'กรอกข้อมูล CFO'!P15</f>
        <v>0</v>
      </c>
      <c r="D18" s="211" t="s">
        <v>105</v>
      </c>
      <c r="E18" s="212">
        <f>[34]EF!H58</f>
        <v>1300</v>
      </c>
      <c r="F18" s="211" t="s">
        <v>53</v>
      </c>
      <c r="G18" s="213">
        <f>C18*E18</f>
        <v>0</v>
      </c>
      <c r="H18" s="211" t="s">
        <v>15</v>
      </c>
      <c r="J18" s="199"/>
      <c r="K18" s="199"/>
      <c r="L18" s="200"/>
      <c r="M18" s="201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spans="1:25" ht="15.75" customHeight="1">
      <c r="A19" s="227"/>
      <c r="B19" s="214" t="s">
        <v>102</v>
      </c>
      <c r="C19" s="235">
        <f>'กรอกข้อมูล CFO'!P16</f>
        <v>0</v>
      </c>
      <c r="D19" s="211" t="s">
        <v>104</v>
      </c>
      <c r="E19" s="212">
        <f>[34]EF!H55</f>
        <v>677</v>
      </c>
      <c r="F19" s="211" t="s">
        <v>103</v>
      </c>
      <c r="G19" s="213">
        <f>C19*E19</f>
        <v>0</v>
      </c>
      <c r="H19" s="211" t="s">
        <v>15</v>
      </c>
      <c r="J19" s="199"/>
      <c r="K19" s="199"/>
      <c r="L19" s="200"/>
      <c r="M19" s="201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spans="1:25" ht="15.75" customHeight="1">
      <c r="A20" s="228"/>
      <c r="B20" s="214" t="s">
        <v>100</v>
      </c>
      <c r="C20" s="235">
        <f>'กรอกข้อมูล CFO'!P17</f>
        <v>0</v>
      </c>
      <c r="D20" s="216" t="s">
        <v>11</v>
      </c>
      <c r="E20" s="212">
        <f>[34]EF!H15</f>
        <v>3.1133815370370366</v>
      </c>
      <c r="F20" s="211" t="s">
        <v>53</v>
      </c>
      <c r="G20" s="213">
        <f t="shared" si="0"/>
        <v>0</v>
      </c>
      <c r="H20" s="211" t="s">
        <v>15</v>
      </c>
      <c r="J20" s="199"/>
      <c r="K20" s="199"/>
      <c r="L20" s="200"/>
      <c r="M20" s="201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spans="1:25" ht="18.600000000000001">
      <c r="A21" s="229" t="s">
        <v>7</v>
      </c>
      <c r="B21" s="217" t="s">
        <v>8</v>
      </c>
      <c r="C21" s="232">
        <f>'กรอกข้อมูล CFO'!P18</f>
        <v>0</v>
      </c>
      <c r="D21" s="211" t="s">
        <v>9</v>
      </c>
      <c r="E21" s="212">
        <f>[34]EF!H52</f>
        <v>0.49990000000000001</v>
      </c>
      <c r="F21" s="211" t="s">
        <v>17</v>
      </c>
      <c r="G21" s="213">
        <f t="shared" si="0"/>
        <v>0</v>
      </c>
      <c r="H21" s="211" t="s">
        <v>15</v>
      </c>
      <c r="J21" s="199"/>
      <c r="K21" s="199"/>
      <c r="L21" s="200"/>
      <c r="M21" s="201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ht="18.600000000000001">
      <c r="A22" s="205" t="s">
        <v>10</v>
      </c>
      <c r="B22" s="210" t="s">
        <v>47</v>
      </c>
      <c r="C22" s="232">
        <f>'กรอกข้อมูล CFO'!P19</f>
        <v>0</v>
      </c>
      <c r="D22" s="211" t="s">
        <v>11</v>
      </c>
      <c r="E22" s="212">
        <v>2.1019999999999999</v>
      </c>
      <c r="F22" s="211" t="s">
        <v>18</v>
      </c>
      <c r="G22" s="213">
        <f t="shared" si="0"/>
        <v>0</v>
      </c>
      <c r="H22" s="211" t="s">
        <v>15</v>
      </c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spans="1:25" ht="18.600000000000001">
      <c r="A23" s="227"/>
      <c r="B23" s="210" t="s">
        <v>12</v>
      </c>
      <c r="C23" s="232">
        <f>'กรอกข้อมูล CFO'!P20</f>
        <v>0</v>
      </c>
      <c r="D23" s="211" t="s">
        <v>13</v>
      </c>
      <c r="E23" s="212">
        <v>0.79479999999999995</v>
      </c>
      <c r="F23" s="211" t="s">
        <v>19</v>
      </c>
      <c r="G23" s="213">
        <f t="shared" si="0"/>
        <v>0</v>
      </c>
      <c r="H23" s="211" t="s">
        <v>15</v>
      </c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spans="1:25" ht="18.600000000000001">
      <c r="A24" s="230"/>
      <c r="B24" s="218" t="s">
        <v>33</v>
      </c>
      <c r="C24" s="232">
        <f>'กรอกข้อมูล CFO'!P21</f>
        <v>0</v>
      </c>
      <c r="D24" s="216" t="s">
        <v>11</v>
      </c>
      <c r="E24" s="212">
        <v>2.3199999999999998</v>
      </c>
      <c r="F24" s="211" t="s">
        <v>18</v>
      </c>
      <c r="G24" s="213">
        <f t="shared" si="0"/>
        <v>0</v>
      </c>
      <c r="H24" s="211" t="s">
        <v>15</v>
      </c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spans="1:25" ht="18.600000000000001">
      <c r="A25" s="219"/>
      <c r="B25" s="219"/>
      <c r="C25" s="220"/>
      <c r="D25" s="220"/>
      <c r="E25" s="220"/>
      <c r="F25" s="220"/>
      <c r="G25" s="213">
        <f>SUM(G8:G24)</f>
        <v>0</v>
      </c>
      <c r="H25" s="211" t="s">
        <v>15</v>
      </c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8.600000000000001">
      <c r="D26" s="202"/>
      <c r="E26" s="202"/>
      <c r="F26" s="202"/>
      <c r="G26" s="203"/>
      <c r="H26" s="202"/>
    </row>
    <row r="27" spans="1:25" ht="19.2" thickBot="1">
      <c r="D27" s="202"/>
      <c r="E27" s="202"/>
      <c r="F27" s="202"/>
      <c r="G27" s="203"/>
      <c r="H27" s="202"/>
    </row>
    <row r="28" spans="1:25" ht="35.25" customHeight="1" thickBot="1">
      <c r="A28" s="221" t="s">
        <v>0</v>
      </c>
      <c r="B28" s="222" t="s">
        <v>37</v>
      </c>
      <c r="C28" s="222" t="s">
        <v>95</v>
      </c>
      <c r="D28" s="222" t="s">
        <v>4</v>
      </c>
      <c r="E28" s="202"/>
      <c r="F28" s="202"/>
      <c r="G28" s="203"/>
      <c r="H28" s="202"/>
    </row>
    <row r="29" spans="1:25" ht="19.2" thickBot="1">
      <c r="A29" s="226" t="s">
        <v>5</v>
      </c>
      <c r="B29" s="224">
        <f>SUM(G8:G20)/1000</f>
        <v>0</v>
      </c>
      <c r="C29" s="225" t="e">
        <f>(B29*100)/B32</f>
        <v>#DIV/0!</v>
      </c>
      <c r="D29" s="223" t="s">
        <v>38</v>
      </c>
      <c r="E29" s="202"/>
      <c r="F29" s="202"/>
      <c r="G29" s="203"/>
      <c r="H29" s="202"/>
    </row>
    <row r="30" spans="1:25" ht="19.2" thickBot="1">
      <c r="A30" s="226" t="s">
        <v>7</v>
      </c>
      <c r="B30" s="224">
        <f>SUM(G21)/1000</f>
        <v>0</v>
      </c>
      <c r="C30" s="225" t="e">
        <f>(B30*100)/B32</f>
        <v>#DIV/0!</v>
      </c>
      <c r="D30" s="223" t="s">
        <v>38</v>
      </c>
    </row>
    <row r="31" spans="1:25" ht="19.2" thickBot="1">
      <c r="A31" s="226" t="s">
        <v>10</v>
      </c>
      <c r="B31" s="224">
        <f>SUM(G22:G24)/1000</f>
        <v>0</v>
      </c>
      <c r="C31" s="225" t="e">
        <f>(B31*100)/B32</f>
        <v>#DIV/0!</v>
      </c>
      <c r="D31" s="223" t="s">
        <v>38</v>
      </c>
    </row>
    <row r="32" spans="1:25" ht="19.2" thickBot="1">
      <c r="A32" s="226" t="s">
        <v>32</v>
      </c>
      <c r="B32" s="224">
        <f>SUM(B29:B31)</f>
        <v>0</v>
      </c>
      <c r="C32" s="225" t="e">
        <f>(B32*100)/B32</f>
        <v>#DIV/0!</v>
      </c>
      <c r="D32" s="223" t="s">
        <v>38</v>
      </c>
    </row>
  </sheetData>
  <mergeCells count="3">
    <mergeCell ref="A1:H1"/>
    <mergeCell ref="A2:H2"/>
    <mergeCell ref="B3:H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38"/>
  <sheetViews>
    <sheetView zoomScale="115" zoomScaleNormal="115" workbookViewId="0">
      <selection activeCell="D2" sqref="D2:O2"/>
    </sheetView>
  </sheetViews>
  <sheetFormatPr defaultColWidth="9" defaultRowHeight="15.6"/>
  <cols>
    <col min="1" max="1" width="9" style="1"/>
    <col min="2" max="2" width="41.88671875" style="1" customWidth="1"/>
    <col min="3" max="3" width="9" style="1"/>
    <col min="4" max="4" width="5.44140625" style="1" customWidth="1"/>
    <col min="5" max="5" width="6.109375" style="1" customWidth="1"/>
    <col min="6" max="6" width="6.5546875" style="1" customWidth="1"/>
    <col min="7" max="7" width="7.33203125" style="1" customWidth="1"/>
    <col min="8" max="8" width="5.5546875" style="1" customWidth="1"/>
    <col min="9" max="9" width="6.109375" style="1" customWidth="1"/>
    <col min="10" max="10" width="6.44140625" style="1" customWidth="1"/>
    <col min="11" max="11" width="5.5546875" style="1" customWidth="1"/>
    <col min="12" max="12" width="6.6640625" style="1" customWidth="1"/>
    <col min="13" max="13" width="6" style="1" customWidth="1"/>
    <col min="14" max="14" width="6.6640625" style="1" customWidth="1"/>
    <col min="15" max="15" width="7.44140625" style="1" customWidth="1"/>
    <col min="16" max="16384" width="9" style="1"/>
  </cols>
  <sheetData>
    <row r="1" spans="1:16">
      <c r="A1" s="296" t="s">
        <v>36</v>
      </c>
      <c r="B1" s="296" t="s">
        <v>20</v>
      </c>
      <c r="C1" s="294" t="s">
        <v>4</v>
      </c>
      <c r="D1" s="296" t="s">
        <v>21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4" t="s">
        <v>32</v>
      </c>
    </row>
    <row r="2" spans="1:16">
      <c r="A2" s="296"/>
      <c r="B2" s="296"/>
      <c r="C2" s="295"/>
      <c r="D2" s="238" t="s">
        <v>22</v>
      </c>
      <c r="E2" s="238" t="s">
        <v>23</v>
      </c>
      <c r="F2" s="238" t="s">
        <v>24</v>
      </c>
      <c r="G2" s="238" t="s">
        <v>25</v>
      </c>
      <c r="H2" s="238" t="s">
        <v>26</v>
      </c>
      <c r="I2" s="238" t="s">
        <v>27</v>
      </c>
      <c r="J2" s="238" t="s">
        <v>28</v>
      </c>
      <c r="K2" s="238" t="s">
        <v>29</v>
      </c>
      <c r="L2" s="238" t="s">
        <v>28</v>
      </c>
      <c r="M2" s="238" t="s">
        <v>29</v>
      </c>
      <c r="N2" s="238" t="s">
        <v>30</v>
      </c>
      <c r="O2" s="238" t="s">
        <v>31</v>
      </c>
      <c r="P2" s="295"/>
    </row>
    <row r="3" spans="1:16">
      <c r="A3" s="293" t="s">
        <v>5</v>
      </c>
      <c r="B3" s="191" t="s">
        <v>39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>
      <c r="A4" s="293"/>
      <c r="B4" s="192" t="s">
        <v>40</v>
      </c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93"/>
      <c r="B5" s="193" t="s">
        <v>41</v>
      </c>
      <c r="C5" s="21" t="s">
        <v>6</v>
      </c>
      <c r="D5" s="171">
        <v>0</v>
      </c>
      <c r="E5" s="171">
        <v>0</v>
      </c>
      <c r="F5" s="171">
        <v>0</v>
      </c>
      <c r="G5" s="171">
        <v>0</v>
      </c>
      <c r="H5" s="171">
        <v>0</v>
      </c>
      <c r="I5" s="171">
        <v>0</v>
      </c>
      <c r="J5" s="171">
        <v>0</v>
      </c>
      <c r="K5" s="171">
        <v>0</v>
      </c>
      <c r="L5" s="171">
        <v>0</v>
      </c>
      <c r="M5" s="171">
        <v>0</v>
      </c>
      <c r="N5" s="171">
        <v>0</v>
      </c>
      <c r="O5" s="171">
        <v>0</v>
      </c>
      <c r="P5" s="170">
        <f>SUM(D5:O5)</f>
        <v>0</v>
      </c>
    </row>
    <row r="6" spans="1:16">
      <c r="A6" s="293"/>
      <c r="B6" s="193" t="s">
        <v>42</v>
      </c>
      <c r="C6" s="21" t="s">
        <v>6</v>
      </c>
      <c r="D6" s="171">
        <v>0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0</v>
      </c>
      <c r="P6" s="170">
        <f>SUM(D6:O6)</f>
        <v>0</v>
      </c>
    </row>
    <row r="7" spans="1:16">
      <c r="A7" s="293"/>
      <c r="B7" s="191" t="s">
        <v>43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A8" s="293"/>
      <c r="B8" s="191" t="s">
        <v>44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>
      <c r="A9" s="293"/>
      <c r="B9" s="193" t="s">
        <v>45</v>
      </c>
      <c r="C9" s="21" t="s">
        <v>6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0">
        <f>SUM(D9:O9)</f>
        <v>0</v>
      </c>
    </row>
    <row r="10" spans="1:16">
      <c r="A10" s="293"/>
      <c r="B10" s="193" t="s">
        <v>94</v>
      </c>
      <c r="C10" s="21" t="s">
        <v>6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0">
        <f>SUM(D10:O10)</f>
        <v>0</v>
      </c>
    </row>
    <row r="11" spans="1:16">
      <c r="A11" s="293"/>
      <c r="B11" s="193" t="s">
        <v>46</v>
      </c>
      <c r="C11" s="21" t="s">
        <v>6</v>
      </c>
      <c r="D11" s="171">
        <v>0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0">
        <f>SUM(D11:O11)</f>
        <v>0</v>
      </c>
    </row>
    <row r="12" spans="1:16">
      <c r="A12" s="293"/>
      <c r="B12" s="193" t="s">
        <v>91</v>
      </c>
      <c r="C12" s="21" t="s">
        <v>92</v>
      </c>
      <c r="D12" s="171">
        <v>0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0">
        <f>SUM(D12:O12)</f>
        <v>0</v>
      </c>
    </row>
    <row r="13" spans="1:16">
      <c r="A13" s="293"/>
      <c r="B13" s="191" t="s">
        <v>89</v>
      </c>
      <c r="C13" s="21" t="s">
        <v>48</v>
      </c>
      <c r="D13" s="297" t="s">
        <v>65</v>
      </c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9"/>
    </row>
    <row r="14" spans="1:16">
      <c r="A14" s="293"/>
      <c r="B14" s="191" t="s">
        <v>90</v>
      </c>
      <c r="C14" s="21" t="s">
        <v>48</v>
      </c>
      <c r="D14" s="297" t="s">
        <v>84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9"/>
    </row>
    <row r="15" spans="1:16" ht="17.399999999999999">
      <c r="A15" s="293"/>
      <c r="B15" s="191" t="s">
        <v>96</v>
      </c>
      <c r="C15" s="23" t="s">
        <v>105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0">
        <f t="shared" ref="P15:P21" si="0">SUM(D15:O15)</f>
        <v>0</v>
      </c>
    </row>
    <row r="16" spans="1:16" ht="17.399999999999999">
      <c r="A16" s="293"/>
      <c r="B16" s="191" t="s">
        <v>102</v>
      </c>
      <c r="C16" s="23" t="s">
        <v>104</v>
      </c>
      <c r="D16" s="171">
        <v>0</v>
      </c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0">
        <f t="shared" si="0"/>
        <v>0</v>
      </c>
    </row>
    <row r="17" spans="1:16" ht="17.399999999999999">
      <c r="A17" s="293"/>
      <c r="B17" s="191" t="s">
        <v>100</v>
      </c>
      <c r="C17" s="23" t="s">
        <v>11</v>
      </c>
      <c r="D17" s="171">
        <v>0</v>
      </c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0">
        <f t="shared" si="0"/>
        <v>0</v>
      </c>
    </row>
    <row r="18" spans="1:16">
      <c r="A18" s="189" t="s">
        <v>7</v>
      </c>
      <c r="B18" s="22" t="s">
        <v>34</v>
      </c>
      <c r="C18" s="21" t="s">
        <v>9</v>
      </c>
      <c r="D18" s="171">
        <v>0</v>
      </c>
      <c r="E18" s="171">
        <v>0</v>
      </c>
      <c r="F18" s="171">
        <v>0</v>
      </c>
      <c r="G18" s="171">
        <v>0</v>
      </c>
      <c r="H18" s="171">
        <v>0</v>
      </c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0">
        <f t="shared" si="0"/>
        <v>0</v>
      </c>
    </row>
    <row r="19" spans="1:16">
      <c r="A19" s="293" t="s">
        <v>10</v>
      </c>
      <c r="B19" s="22" t="s">
        <v>47</v>
      </c>
      <c r="C19" s="21" t="s">
        <v>11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0">
        <f t="shared" si="0"/>
        <v>0</v>
      </c>
    </row>
    <row r="20" spans="1:16">
      <c r="A20" s="293"/>
      <c r="B20" s="22" t="s">
        <v>35</v>
      </c>
      <c r="C20" s="21" t="s">
        <v>13</v>
      </c>
      <c r="D20" s="171">
        <v>0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0">
        <f t="shared" si="0"/>
        <v>0</v>
      </c>
    </row>
    <row r="21" spans="1:16">
      <c r="A21" s="293"/>
      <c r="B21" s="22" t="s">
        <v>33</v>
      </c>
      <c r="C21" s="21" t="s">
        <v>11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0">
        <f t="shared" si="0"/>
        <v>0</v>
      </c>
    </row>
    <row r="26" spans="1:16" ht="18.600000000000001">
      <c r="A26" s="3"/>
      <c r="B26" s="4"/>
      <c r="C26" s="3"/>
      <c r="D26" s="3"/>
    </row>
    <row r="27" spans="1:16" ht="18.600000000000001">
      <c r="A27" s="3"/>
      <c r="B27" s="4"/>
      <c r="C27" s="3"/>
      <c r="D27" s="3"/>
    </row>
    <row r="28" spans="1:16" ht="18.600000000000001">
      <c r="A28" s="3"/>
      <c r="B28" s="2"/>
      <c r="C28" s="3"/>
      <c r="D28" s="3"/>
    </row>
    <row r="29" spans="1:16" ht="18.600000000000001">
      <c r="A29" s="3"/>
      <c r="B29" s="2"/>
      <c r="C29" s="3"/>
      <c r="D29" s="3"/>
    </row>
    <row r="30" spans="1:16" ht="18.600000000000001">
      <c r="A30" s="3"/>
      <c r="B30" s="5"/>
      <c r="C30" s="3"/>
      <c r="D30" s="3"/>
    </row>
    <row r="31" spans="1:16" ht="18.600000000000001">
      <c r="A31" s="3"/>
      <c r="B31" s="5"/>
      <c r="C31" s="3"/>
      <c r="D31" s="3"/>
    </row>
    <row r="32" spans="1:16" ht="18.600000000000001">
      <c r="A32" s="3"/>
      <c r="B32" s="2"/>
      <c r="C32" s="3"/>
      <c r="D32" s="3"/>
    </row>
    <row r="33" spans="1:4" ht="18.600000000000001">
      <c r="A33" s="3"/>
      <c r="B33" s="2"/>
      <c r="C33" s="3"/>
      <c r="D33" s="3"/>
    </row>
    <row r="34" spans="1:4" ht="18.600000000000001">
      <c r="A34" s="3"/>
      <c r="B34" s="2"/>
      <c r="C34" s="3"/>
      <c r="D34" s="3"/>
    </row>
    <row r="35" spans="1:4" ht="18.600000000000001">
      <c r="A35" s="3"/>
      <c r="B35" s="5"/>
      <c r="C35" s="3"/>
      <c r="D35" s="3"/>
    </row>
    <row r="36" spans="1:4" ht="18.600000000000001">
      <c r="A36" s="3"/>
      <c r="B36" s="5"/>
      <c r="C36" s="3"/>
      <c r="D36" s="3"/>
    </row>
    <row r="37" spans="1:4" ht="18.600000000000001">
      <c r="A37" s="3"/>
      <c r="B37" s="5"/>
      <c r="C37" s="3"/>
      <c r="D37" s="3"/>
    </row>
    <row r="38" spans="1:4">
      <c r="A38" s="3"/>
      <c r="B38" s="3"/>
      <c r="C38" s="3"/>
      <c r="D38" s="3"/>
    </row>
  </sheetData>
  <mergeCells count="9">
    <mergeCell ref="A19:A21"/>
    <mergeCell ref="P1:P2"/>
    <mergeCell ref="A1:A2"/>
    <mergeCell ref="B1:B2"/>
    <mergeCell ref="C1:C2"/>
    <mergeCell ref="D1:O1"/>
    <mergeCell ref="A3:A17"/>
    <mergeCell ref="D13:P13"/>
    <mergeCell ref="D14:P1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Q31"/>
  <sheetViews>
    <sheetView zoomScale="50" zoomScaleNormal="50" workbookViewId="0">
      <selection activeCell="S11" sqref="S11"/>
    </sheetView>
  </sheetViews>
  <sheetFormatPr defaultColWidth="9" defaultRowHeight="24.6"/>
  <cols>
    <col min="1" max="1" width="46.44140625" style="9" customWidth="1"/>
    <col min="2" max="2" width="9" style="9"/>
    <col min="3" max="3" width="38.33203125" style="9" customWidth="1"/>
    <col min="4" max="15" width="10.44140625" style="9" customWidth="1"/>
    <col min="16" max="16384" width="9" style="9"/>
  </cols>
  <sheetData>
    <row r="1" spans="1:17">
      <c r="A1" s="9" t="s">
        <v>49</v>
      </c>
      <c r="C1" s="240" t="s">
        <v>50</v>
      </c>
      <c r="D1" s="239" t="s">
        <v>22</v>
      </c>
      <c r="E1" s="239" t="s">
        <v>23</v>
      </c>
      <c r="F1" s="239" t="s">
        <v>24</v>
      </c>
      <c r="G1" s="239" t="s">
        <v>25</v>
      </c>
      <c r="H1" s="239" t="s">
        <v>26</v>
      </c>
      <c r="I1" s="239" t="s">
        <v>27</v>
      </c>
      <c r="J1" s="239" t="s">
        <v>28</v>
      </c>
      <c r="K1" s="239" t="s">
        <v>29</v>
      </c>
      <c r="L1" s="239" t="s">
        <v>28</v>
      </c>
      <c r="M1" s="239" t="s">
        <v>29</v>
      </c>
      <c r="N1" s="239" t="s">
        <v>30</v>
      </c>
      <c r="O1" s="239" t="s">
        <v>31</v>
      </c>
      <c r="P1" s="240" t="s">
        <v>32</v>
      </c>
    </row>
    <row r="2" spans="1:17">
      <c r="C2" s="7" t="s">
        <v>98</v>
      </c>
      <c r="D2" s="172">
        <v>0</v>
      </c>
      <c r="E2" s="172">
        <v>0</v>
      </c>
      <c r="F2" s="172">
        <v>0</v>
      </c>
      <c r="G2" s="172">
        <v>0</v>
      </c>
      <c r="H2" s="172">
        <v>0</v>
      </c>
      <c r="I2" s="172">
        <v>0</v>
      </c>
      <c r="J2" s="172">
        <v>0</v>
      </c>
      <c r="K2" s="172">
        <v>0</v>
      </c>
      <c r="L2" s="172">
        <v>0</v>
      </c>
      <c r="M2" s="172">
        <v>0</v>
      </c>
      <c r="N2" s="172">
        <v>0</v>
      </c>
      <c r="O2" s="172">
        <v>0</v>
      </c>
      <c r="P2" s="173">
        <f>SUM(D2:O2)</f>
        <v>0</v>
      </c>
    </row>
    <row r="3" spans="1:17">
      <c r="C3" s="8" t="s">
        <v>200</v>
      </c>
      <c r="D3" s="172">
        <v>0</v>
      </c>
      <c r="E3" s="172">
        <v>0</v>
      </c>
      <c r="F3" s="172">
        <v>0</v>
      </c>
      <c r="G3" s="172">
        <v>0</v>
      </c>
      <c r="H3" s="172">
        <v>0</v>
      </c>
      <c r="I3" s="172">
        <v>0</v>
      </c>
      <c r="J3" s="172">
        <v>0</v>
      </c>
      <c r="K3" s="172">
        <v>0</v>
      </c>
      <c r="L3" s="172">
        <v>0</v>
      </c>
      <c r="M3" s="172">
        <v>0</v>
      </c>
      <c r="N3" s="172">
        <v>0</v>
      </c>
      <c r="O3" s="172">
        <v>0</v>
      </c>
      <c r="P3" s="173">
        <f>SUM(D3:O3)</f>
        <v>0</v>
      </c>
      <c r="Q3" s="10"/>
    </row>
    <row r="4" spans="1:17">
      <c r="C4" s="241" t="s">
        <v>375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8" spans="1:17">
      <c r="A8" s="17" t="s">
        <v>64</v>
      </c>
    </row>
    <row r="9" spans="1:17" ht="98.4">
      <c r="A9" s="11" t="s">
        <v>58</v>
      </c>
    </row>
    <row r="11" spans="1:17" ht="73.8">
      <c r="A11" s="11" t="s">
        <v>59</v>
      </c>
    </row>
    <row r="13" spans="1:17" ht="49.2">
      <c r="A13" s="11" t="s">
        <v>63</v>
      </c>
    </row>
    <row r="29" spans="3:13">
      <c r="D29" s="12"/>
      <c r="E29" s="12"/>
      <c r="F29" s="13"/>
      <c r="G29" s="13"/>
      <c r="H29" s="13"/>
      <c r="I29" s="14"/>
      <c r="J29" s="242"/>
      <c r="K29" s="243" t="s">
        <v>56</v>
      </c>
      <c r="L29" s="243"/>
      <c r="M29" s="244"/>
    </row>
    <row r="30" spans="3:13" ht="73.8">
      <c r="D30" s="12"/>
      <c r="E30" s="12"/>
      <c r="F30" s="15" t="s">
        <v>54</v>
      </c>
      <c r="G30" s="15" t="s">
        <v>55</v>
      </c>
      <c r="H30" s="15" t="s">
        <v>57</v>
      </c>
      <c r="I30" s="14"/>
      <c r="J30" s="245" t="s">
        <v>62</v>
      </c>
      <c r="K30" s="246" t="s">
        <v>61</v>
      </c>
      <c r="L30" s="246">
        <v>1E-3</v>
      </c>
      <c r="M30" s="247" t="s">
        <v>376</v>
      </c>
    </row>
    <row r="31" spans="3:13" ht="33.6">
      <c r="C31" s="18" t="s">
        <v>60</v>
      </c>
      <c r="D31" s="19" t="s">
        <v>11</v>
      </c>
      <c r="E31" s="194">
        <f>F31*G31*H31*J31*K31*L31*M31</f>
        <v>0</v>
      </c>
      <c r="F31" s="16">
        <v>1</v>
      </c>
      <c r="G31" s="16">
        <v>1</v>
      </c>
      <c r="H31" s="16">
        <v>0.3</v>
      </c>
      <c r="I31" s="12"/>
      <c r="J31" s="195">
        <f>P3</f>
        <v>0</v>
      </c>
      <c r="K31" s="16">
        <v>40</v>
      </c>
      <c r="L31" s="16">
        <f>L30</f>
        <v>1E-3</v>
      </c>
      <c r="M31" s="16">
        <f>P2</f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2:C21"/>
  <sheetViews>
    <sheetView workbookViewId="0">
      <selection activeCell="B5" sqref="B5"/>
    </sheetView>
  </sheetViews>
  <sheetFormatPr defaultColWidth="8.88671875" defaultRowHeight="24.6"/>
  <cols>
    <col min="1" max="1" width="101" style="9" bestFit="1" customWidth="1"/>
    <col min="2" max="2" width="47" style="9" bestFit="1" customWidth="1"/>
    <col min="3" max="16384" width="8.88671875" style="9"/>
  </cols>
  <sheetData>
    <row r="2" spans="1:3">
      <c r="A2" s="9" t="s">
        <v>66</v>
      </c>
    </row>
    <row r="4" spans="1:3">
      <c r="A4" s="9" t="s">
        <v>67</v>
      </c>
      <c r="B4" s="257">
        <v>0</v>
      </c>
      <c r="C4" s="82" t="s">
        <v>68</v>
      </c>
    </row>
    <row r="5" spans="1:3">
      <c r="A5" s="9" t="s">
        <v>69</v>
      </c>
      <c r="B5" s="248">
        <f>B4*0.8</f>
        <v>0</v>
      </c>
      <c r="C5" s="82" t="s">
        <v>68</v>
      </c>
    </row>
    <row r="6" spans="1:3">
      <c r="A6" s="9" t="s">
        <v>70</v>
      </c>
    </row>
    <row r="9" spans="1:3">
      <c r="A9" s="249" t="s">
        <v>71</v>
      </c>
      <c r="B9" s="249"/>
    </row>
    <row r="10" spans="1:3">
      <c r="A10" s="250" t="s">
        <v>72</v>
      </c>
      <c r="B10" s="249" t="s">
        <v>73</v>
      </c>
    </row>
    <row r="11" spans="1:3">
      <c r="A11" s="250" t="s">
        <v>74</v>
      </c>
      <c r="B11" s="249" t="s">
        <v>86</v>
      </c>
    </row>
    <row r="12" spans="1:3">
      <c r="A12" s="250" t="s">
        <v>75</v>
      </c>
      <c r="B12" s="249" t="s">
        <v>76</v>
      </c>
    </row>
    <row r="13" spans="1:3">
      <c r="A13" s="250" t="s">
        <v>77</v>
      </c>
      <c r="B13" s="249" t="s">
        <v>85</v>
      </c>
    </row>
    <row r="16" spans="1:3">
      <c r="A16" s="251"/>
      <c r="B16" s="252" t="s">
        <v>83</v>
      </c>
    </row>
    <row r="17" spans="1:2">
      <c r="A17" s="253" t="s">
        <v>78</v>
      </c>
      <c r="B17" s="254">
        <f>B5</f>
        <v>0</v>
      </c>
    </row>
    <row r="18" spans="1:2">
      <c r="A18" s="255" t="s">
        <v>79</v>
      </c>
      <c r="B18" s="255">
        <v>120</v>
      </c>
    </row>
    <row r="19" spans="1:2">
      <c r="A19" s="255" t="s">
        <v>80</v>
      </c>
      <c r="B19" s="255">
        <f>(B18*10^-3)/1000</f>
        <v>1.1999999999999999E-4</v>
      </c>
    </row>
    <row r="20" spans="1:2">
      <c r="A20" s="255" t="s">
        <v>81</v>
      </c>
      <c r="B20" s="255">
        <f>B19*1000</f>
        <v>0.12</v>
      </c>
    </row>
    <row r="21" spans="1:2">
      <c r="A21" s="255" t="s">
        <v>82</v>
      </c>
      <c r="B21" s="256">
        <f>0.2*B17*B20</f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60"/>
  <sheetViews>
    <sheetView workbookViewId="0">
      <selection activeCell="K29" sqref="K28:K29"/>
    </sheetView>
  </sheetViews>
  <sheetFormatPr defaultRowHeight="14.4"/>
  <cols>
    <col min="1" max="1" width="6.33203125" customWidth="1"/>
    <col min="2" max="2" width="34.44140625" customWidth="1"/>
    <col min="3" max="3" width="8" customWidth="1"/>
    <col min="4" max="8" width="14.33203125" customWidth="1"/>
    <col min="9" max="9" width="59.88671875" customWidth="1"/>
  </cols>
  <sheetData>
    <row r="1" spans="1:9">
      <c r="A1" s="300"/>
      <c r="B1" s="301" t="s">
        <v>106</v>
      </c>
      <c r="C1" s="300" t="s">
        <v>107</v>
      </c>
      <c r="D1" s="302" t="s">
        <v>108</v>
      </c>
      <c r="E1" s="303"/>
      <c r="F1" s="303"/>
      <c r="G1" s="303"/>
      <c r="H1" s="303"/>
      <c r="I1" s="301" t="s">
        <v>109</v>
      </c>
    </row>
    <row r="2" spans="1:9" ht="15.6">
      <c r="A2" s="300"/>
      <c r="B2" s="301"/>
      <c r="C2" s="300"/>
      <c r="D2" s="190" t="s">
        <v>110</v>
      </c>
      <c r="E2" s="190" t="s">
        <v>111</v>
      </c>
      <c r="F2" s="190" t="s">
        <v>112</v>
      </c>
      <c r="G2" s="190" t="s">
        <v>113</v>
      </c>
      <c r="H2" s="25" t="s">
        <v>51</v>
      </c>
      <c r="I2" s="301"/>
    </row>
    <row r="3" spans="1:9" ht="15.6">
      <c r="A3" s="300"/>
      <c r="B3" s="301"/>
      <c r="C3" s="300"/>
      <c r="D3" s="190" t="s">
        <v>114</v>
      </c>
      <c r="E3" s="190" t="s">
        <v>115</v>
      </c>
      <c r="F3" s="190" t="s">
        <v>115</v>
      </c>
      <c r="G3" s="190" t="s">
        <v>116</v>
      </c>
      <c r="H3" s="25" t="s">
        <v>117</v>
      </c>
      <c r="I3" s="301"/>
    </row>
    <row r="4" spans="1:9">
      <c r="A4" s="26" t="s">
        <v>118</v>
      </c>
      <c r="B4" s="27"/>
      <c r="C4" s="28"/>
      <c r="D4" s="28"/>
      <c r="E4" s="28"/>
      <c r="F4" s="28"/>
      <c r="G4" s="28"/>
      <c r="H4" s="29"/>
      <c r="I4" s="30"/>
    </row>
    <row r="5" spans="1:9">
      <c r="A5" s="31"/>
      <c r="B5" s="32" t="s">
        <v>119</v>
      </c>
      <c r="C5" s="31" t="s">
        <v>120</v>
      </c>
      <c r="D5" s="33">
        <v>5.7221999999999995E-2</v>
      </c>
      <c r="E5" s="33">
        <v>1.02E-6</v>
      </c>
      <c r="F5" s="33"/>
      <c r="G5" s="33">
        <v>1.02E-7</v>
      </c>
      <c r="H5" s="29">
        <v>5.7279629999999991E-2</v>
      </c>
      <c r="I5" s="34" t="s">
        <v>121</v>
      </c>
    </row>
    <row r="6" spans="1:9">
      <c r="A6" s="31"/>
      <c r="B6" s="32" t="s">
        <v>119</v>
      </c>
      <c r="C6" s="31" t="s">
        <v>122</v>
      </c>
      <c r="D6" s="33">
        <v>5.6099999999999997E-2</v>
      </c>
      <c r="E6" s="33">
        <v>9.9999999999999995E-7</v>
      </c>
      <c r="F6" s="33"/>
      <c r="G6" s="33">
        <v>1.0000000000000001E-7</v>
      </c>
      <c r="H6" s="29">
        <v>5.6156499999999998E-2</v>
      </c>
      <c r="I6" s="34" t="s">
        <v>121</v>
      </c>
    </row>
    <row r="7" spans="1:9">
      <c r="A7" s="31"/>
      <c r="B7" s="32" t="s">
        <v>123</v>
      </c>
      <c r="C7" s="31" t="s">
        <v>11</v>
      </c>
      <c r="D7" s="33">
        <v>1.0574699999999999</v>
      </c>
      <c r="E7" s="33">
        <v>1.047E-5</v>
      </c>
      <c r="F7" s="33"/>
      <c r="G7" s="33">
        <v>1.5705E-5</v>
      </c>
      <c r="H7" s="29">
        <v>1.0619459249999998</v>
      </c>
      <c r="I7" s="34" t="s">
        <v>121</v>
      </c>
    </row>
    <row r="8" spans="1:9">
      <c r="A8" s="31"/>
      <c r="B8" s="32" t="s">
        <v>124</v>
      </c>
      <c r="C8" s="31" t="s">
        <v>125</v>
      </c>
      <c r="D8" s="33">
        <v>3.2096984443713019</v>
      </c>
      <c r="E8" s="33">
        <v>1.2440691644850007E-4</v>
      </c>
      <c r="F8" s="33"/>
      <c r="G8" s="33">
        <v>2.4881383289700012E-5</v>
      </c>
      <c r="H8" s="29">
        <v>3.2200242184365275</v>
      </c>
      <c r="I8" s="34" t="s">
        <v>126</v>
      </c>
    </row>
    <row r="9" spans="1:9">
      <c r="A9" s="31"/>
      <c r="B9" s="32" t="s">
        <v>127</v>
      </c>
      <c r="C9" s="31" t="s">
        <v>125</v>
      </c>
      <c r="D9" s="33">
        <v>3.2353401009425418</v>
      </c>
      <c r="E9" s="33">
        <v>1.2540077910630005E-4</v>
      </c>
      <c r="F9" s="33"/>
      <c r="G9" s="33">
        <v>2.5080155821260009E-5</v>
      </c>
      <c r="H9" s="29">
        <v>3.2457483656083648</v>
      </c>
      <c r="I9" s="34" t="s">
        <v>126</v>
      </c>
    </row>
    <row r="10" spans="1:9">
      <c r="A10" s="31"/>
      <c r="B10" s="32" t="s">
        <v>128</v>
      </c>
      <c r="C10" s="31" t="s">
        <v>125</v>
      </c>
      <c r="D10" s="33">
        <v>2.6987220000000001</v>
      </c>
      <c r="E10" s="33">
        <v>1.0925999999999999E-4</v>
      </c>
      <c r="F10" s="33"/>
      <c r="G10" s="33">
        <v>2.1852E-5</v>
      </c>
      <c r="H10" s="29">
        <v>2.7077905800000002</v>
      </c>
      <c r="I10" s="34" t="s">
        <v>121</v>
      </c>
    </row>
    <row r="11" spans="1:9">
      <c r="A11" s="31"/>
      <c r="B11" s="32" t="s">
        <v>129</v>
      </c>
      <c r="C11" s="31" t="s">
        <v>11</v>
      </c>
      <c r="D11" s="33">
        <v>3.0866199999999999</v>
      </c>
      <c r="E11" s="33">
        <v>3.1399999999999998E-5</v>
      </c>
      <c r="F11" s="33"/>
      <c r="G11" s="33">
        <v>4.7099999999999993E-5</v>
      </c>
      <c r="H11" s="29">
        <v>3.1000435</v>
      </c>
      <c r="I11" s="34" t="s">
        <v>121</v>
      </c>
    </row>
    <row r="12" spans="1:9">
      <c r="A12" s="31"/>
      <c r="B12" s="32" t="s">
        <v>130</v>
      </c>
      <c r="C12" s="31" t="s">
        <v>11</v>
      </c>
      <c r="D12" s="33">
        <v>2.534157</v>
      </c>
      <c r="E12" s="33">
        <v>2.637E-5</v>
      </c>
      <c r="F12" s="33"/>
      <c r="G12" s="33">
        <v>3.9554999999999997E-5</v>
      </c>
      <c r="H12" s="29">
        <v>2.5454301749999999</v>
      </c>
      <c r="I12" s="34" t="s">
        <v>121</v>
      </c>
    </row>
    <row r="13" spans="1:9">
      <c r="A13" s="31"/>
      <c r="B13" s="32" t="s">
        <v>131</v>
      </c>
      <c r="C13" s="31" t="s">
        <v>125</v>
      </c>
      <c r="D13" s="33">
        <v>2.4688949999999998</v>
      </c>
      <c r="E13" s="33">
        <v>1.0359E-4</v>
      </c>
      <c r="F13" s="33"/>
      <c r="G13" s="33">
        <v>2.0718000000000001E-5</v>
      </c>
      <c r="H13" s="29">
        <v>2.4774929700000001</v>
      </c>
      <c r="I13" s="34" t="s">
        <v>121</v>
      </c>
    </row>
    <row r="14" spans="1:9">
      <c r="A14" s="31"/>
      <c r="B14" s="32" t="s">
        <v>132</v>
      </c>
      <c r="C14" s="31" t="s">
        <v>125</v>
      </c>
      <c r="D14" s="33">
        <v>1.6797219999999999</v>
      </c>
      <c r="E14" s="33">
        <v>2.6619999999999999E-5</v>
      </c>
      <c r="F14" s="33"/>
      <c r="G14" s="33">
        <v>2.6620000000000001E-6</v>
      </c>
      <c r="H14" s="29">
        <v>1.6812260299999999</v>
      </c>
      <c r="I14" s="34" t="s">
        <v>121</v>
      </c>
    </row>
    <row r="15" spans="1:9">
      <c r="A15" s="26"/>
      <c r="B15" s="32" t="s">
        <v>132</v>
      </c>
      <c r="C15" s="31" t="s">
        <v>11</v>
      </c>
      <c r="D15" s="33">
        <v>3.1105962962962961</v>
      </c>
      <c r="E15" s="33">
        <v>4.9296296296296292E-5</v>
      </c>
      <c r="F15" s="33"/>
      <c r="G15" s="33">
        <v>4.9296296296296292E-6</v>
      </c>
      <c r="H15" s="29">
        <v>3.1133815370370366</v>
      </c>
      <c r="I15" s="34" t="s">
        <v>133</v>
      </c>
    </row>
    <row r="16" spans="1:9">
      <c r="A16" s="26"/>
      <c r="B16" s="32" t="s">
        <v>134</v>
      </c>
      <c r="C16" s="31" t="s">
        <v>125</v>
      </c>
      <c r="D16" s="33">
        <v>2.1815639999999998</v>
      </c>
      <c r="E16" s="33">
        <v>9.4439999999999997E-5</v>
      </c>
      <c r="F16" s="33"/>
      <c r="G16" s="33">
        <v>1.8887999999999996E-5</v>
      </c>
      <c r="H16" s="29">
        <v>2.1894025199999998</v>
      </c>
      <c r="I16" s="34" t="s">
        <v>121</v>
      </c>
    </row>
    <row r="17" spans="1:9">
      <c r="A17" s="26"/>
      <c r="B17" s="32" t="s">
        <v>135</v>
      </c>
      <c r="C17" s="31" t="s">
        <v>11</v>
      </c>
      <c r="D17" s="33"/>
      <c r="E17" s="33"/>
      <c r="F17" s="33">
        <v>4.7969999999999995E-4</v>
      </c>
      <c r="G17" s="33">
        <v>6.3960000000000004E-5</v>
      </c>
      <c r="H17" s="29">
        <v>3.0380999999999998E-2</v>
      </c>
      <c r="I17" s="34" t="s">
        <v>121</v>
      </c>
    </row>
    <row r="18" spans="1:9">
      <c r="A18" s="26"/>
      <c r="B18" s="32" t="s">
        <v>136</v>
      </c>
      <c r="C18" s="31" t="s">
        <v>11</v>
      </c>
      <c r="D18" s="33"/>
      <c r="E18" s="33"/>
      <c r="F18" s="33">
        <v>2.2589999999999999E-4</v>
      </c>
      <c r="G18" s="33">
        <v>3.012E-5</v>
      </c>
      <c r="H18" s="29">
        <v>1.4307E-2</v>
      </c>
      <c r="I18" s="34" t="s">
        <v>121</v>
      </c>
    </row>
    <row r="19" spans="1:9">
      <c r="A19" s="26"/>
      <c r="B19" s="32" t="s">
        <v>137</v>
      </c>
      <c r="C19" s="31" t="s">
        <v>11</v>
      </c>
      <c r="D19" s="33"/>
      <c r="E19" s="33"/>
      <c r="F19" s="33">
        <v>5.5590000000000001E-4</v>
      </c>
      <c r="G19" s="33">
        <v>7.4120000000000002E-5</v>
      </c>
      <c r="H19" s="29">
        <v>3.5207000000000002E-2</v>
      </c>
      <c r="I19" s="34" t="s">
        <v>121</v>
      </c>
    </row>
    <row r="20" spans="1:9">
      <c r="A20" s="26"/>
      <c r="B20" s="32" t="s">
        <v>138</v>
      </c>
      <c r="C20" s="31" t="s">
        <v>11</v>
      </c>
      <c r="D20" s="33"/>
      <c r="E20" s="33"/>
      <c r="F20" s="33">
        <v>5.0339999999999998E-4</v>
      </c>
      <c r="G20" s="33">
        <v>6.7120000000000008E-5</v>
      </c>
      <c r="H20" s="29">
        <v>3.1882000000000001E-2</v>
      </c>
      <c r="I20" s="34" t="s">
        <v>121</v>
      </c>
    </row>
    <row r="21" spans="1:9">
      <c r="A21" s="26"/>
      <c r="B21" s="32" t="s">
        <v>139</v>
      </c>
      <c r="C21" s="31" t="s">
        <v>13</v>
      </c>
      <c r="D21" s="33"/>
      <c r="E21" s="33"/>
      <c r="F21" s="33">
        <v>2.0929999999999998E-5</v>
      </c>
      <c r="G21" s="33">
        <v>2.0929999999999997E-6</v>
      </c>
      <c r="H21" s="29">
        <v>1.1406849999999998E-3</v>
      </c>
      <c r="I21" s="34" t="s">
        <v>121</v>
      </c>
    </row>
    <row r="22" spans="1:9">
      <c r="A22" s="26"/>
      <c r="B22" s="32" t="s">
        <v>140</v>
      </c>
      <c r="C22" s="31" t="s">
        <v>11</v>
      </c>
      <c r="D22" s="33">
        <v>1.79088</v>
      </c>
      <c r="E22" s="33"/>
      <c r="F22" s="33"/>
      <c r="G22" s="33"/>
      <c r="H22" s="29">
        <v>1.79088</v>
      </c>
      <c r="I22" s="34" t="s">
        <v>121</v>
      </c>
    </row>
    <row r="23" spans="1:9">
      <c r="A23" s="26"/>
      <c r="B23" s="32" t="s">
        <v>141</v>
      </c>
      <c r="C23" s="31" t="s">
        <v>11</v>
      </c>
      <c r="D23" s="33">
        <v>0.753</v>
      </c>
      <c r="E23" s="33"/>
      <c r="F23" s="33"/>
      <c r="G23" s="33"/>
      <c r="H23" s="29">
        <v>0.753</v>
      </c>
      <c r="I23" s="34" t="s">
        <v>121</v>
      </c>
    </row>
    <row r="24" spans="1:9">
      <c r="A24" s="26"/>
      <c r="B24" s="32" t="s">
        <v>142</v>
      </c>
      <c r="C24" s="31" t="s">
        <v>11</v>
      </c>
      <c r="D24" s="33">
        <v>1.853</v>
      </c>
      <c r="E24" s="33"/>
      <c r="F24" s="33"/>
      <c r="G24" s="33"/>
      <c r="H24" s="29">
        <v>1.853</v>
      </c>
      <c r="I24" s="34" t="s">
        <v>121</v>
      </c>
    </row>
    <row r="25" spans="1:9">
      <c r="A25" s="26"/>
      <c r="B25" s="32" t="s">
        <v>143</v>
      </c>
      <c r="C25" s="31" t="s">
        <v>11</v>
      </c>
      <c r="D25" s="33">
        <v>1.6779999999999999</v>
      </c>
      <c r="E25" s="33"/>
      <c r="F25" s="33"/>
      <c r="G25" s="33"/>
      <c r="H25" s="29">
        <v>1.6779999999999999</v>
      </c>
      <c r="I25" s="34" t="s">
        <v>121</v>
      </c>
    </row>
    <row r="26" spans="1:9">
      <c r="A26" s="26"/>
      <c r="B26" s="32" t="s">
        <v>144</v>
      </c>
      <c r="C26" s="31" t="s">
        <v>13</v>
      </c>
      <c r="D26" s="33">
        <v>1.1427779999999998</v>
      </c>
      <c r="E26" s="33"/>
      <c r="F26" s="33"/>
      <c r="G26" s="33"/>
      <c r="H26" s="29">
        <v>1.1427779999999998</v>
      </c>
      <c r="I26" s="34" t="s">
        <v>121</v>
      </c>
    </row>
    <row r="27" spans="1:9">
      <c r="A27" s="26" t="s">
        <v>145</v>
      </c>
      <c r="B27" s="32"/>
      <c r="C27" s="31"/>
      <c r="D27" s="33"/>
      <c r="E27" s="33"/>
      <c r="F27" s="33"/>
      <c r="G27" s="33"/>
      <c r="H27" s="29"/>
      <c r="I27" s="34"/>
    </row>
    <row r="28" spans="1:9">
      <c r="A28" s="26"/>
      <c r="B28" s="32" t="s">
        <v>146</v>
      </c>
      <c r="C28" s="35" t="s">
        <v>125</v>
      </c>
      <c r="D28" s="33">
        <v>2.1815639999999998</v>
      </c>
      <c r="E28" s="33">
        <v>1.0388399999999999E-3</v>
      </c>
      <c r="F28" s="33"/>
      <c r="G28" s="33">
        <v>1.0073600000000001E-4</v>
      </c>
      <c r="H28" s="29">
        <v>2.2394242399999995</v>
      </c>
      <c r="I28" s="34" t="s">
        <v>147</v>
      </c>
    </row>
    <row r="29" spans="1:9">
      <c r="A29" s="26"/>
      <c r="B29" s="32" t="s">
        <v>148</v>
      </c>
      <c r="C29" s="35" t="s">
        <v>125</v>
      </c>
      <c r="D29" s="33">
        <v>2.1815639999999998</v>
      </c>
      <c r="E29" s="33">
        <v>7.8699999999999994E-4</v>
      </c>
      <c r="F29" s="33"/>
      <c r="G29" s="33">
        <v>2.5183999999999997E-4</v>
      </c>
      <c r="H29" s="29">
        <v>2.2719116000000001</v>
      </c>
      <c r="I29" s="34" t="s">
        <v>147</v>
      </c>
    </row>
    <row r="30" spans="1:9">
      <c r="A30" s="26"/>
      <c r="B30" s="32" t="s">
        <v>149</v>
      </c>
      <c r="C30" s="35" t="s">
        <v>125</v>
      </c>
      <c r="D30" s="33">
        <v>2.1815639999999998</v>
      </c>
      <c r="E30" s="33">
        <v>1.1962399999999999E-4</v>
      </c>
      <c r="F30" s="33"/>
      <c r="G30" s="33">
        <v>1.7943599999999999E-4</v>
      </c>
      <c r="H30" s="29">
        <v>2.2327032600000001</v>
      </c>
      <c r="I30" s="34" t="s">
        <v>147</v>
      </c>
    </row>
    <row r="31" spans="1:9">
      <c r="A31" s="26"/>
      <c r="B31" s="32" t="s">
        <v>150</v>
      </c>
      <c r="C31" s="35" t="s">
        <v>125</v>
      </c>
      <c r="D31" s="33">
        <v>2.6987220000000001</v>
      </c>
      <c r="E31" s="33">
        <v>1.4203800000000001E-4</v>
      </c>
      <c r="F31" s="33"/>
      <c r="G31" s="33">
        <v>1.4203800000000001E-4</v>
      </c>
      <c r="H31" s="29">
        <v>2.7406232100000003</v>
      </c>
      <c r="I31" s="34" t="s">
        <v>147</v>
      </c>
    </row>
    <row r="32" spans="1:9">
      <c r="A32" s="26"/>
      <c r="B32" s="32" t="s">
        <v>151</v>
      </c>
      <c r="C32" s="35" t="s">
        <v>11</v>
      </c>
      <c r="D32" s="33">
        <v>2.1261899999999998</v>
      </c>
      <c r="E32" s="33">
        <v>3.4867999999999995E-3</v>
      </c>
      <c r="F32" s="33"/>
      <c r="G32" s="33">
        <v>1.1369999999999999E-4</v>
      </c>
      <c r="H32" s="29">
        <v>2.2609244999999998</v>
      </c>
      <c r="I32" s="34" t="s">
        <v>152</v>
      </c>
    </row>
    <row r="33" spans="1:9">
      <c r="A33" s="26"/>
      <c r="B33" s="32" t="s">
        <v>153</v>
      </c>
      <c r="C33" s="35" t="s">
        <v>125</v>
      </c>
      <c r="D33" s="33">
        <v>1.6797219999999999</v>
      </c>
      <c r="E33" s="33">
        <v>1.65044E-3</v>
      </c>
      <c r="F33" s="33"/>
      <c r="G33" s="33">
        <v>5.3240000000000002E-6</v>
      </c>
      <c r="H33" s="29">
        <v>1.73064606</v>
      </c>
      <c r="I33" s="34" t="s">
        <v>147</v>
      </c>
    </row>
    <row r="34" spans="1:9">
      <c r="A34" s="26"/>
      <c r="B34" s="32" t="s">
        <v>153</v>
      </c>
      <c r="C34" s="31" t="s">
        <v>11</v>
      </c>
      <c r="D34" s="33">
        <v>3.1105962962962961</v>
      </c>
      <c r="E34" s="33">
        <v>3.0563703703703703E-3</v>
      </c>
      <c r="F34" s="33"/>
      <c r="G34" s="33">
        <v>9.8592592592592585E-6</v>
      </c>
      <c r="H34" s="29">
        <v>3.2049001111111108</v>
      </c>
      <c r="I34" s="34" t="s">
        <v>154</v>
      </c>
    </row>
    <row r="35" spans="1:9">
      <c r="A35" s="26" t="s">
        <v>155</v>
      </c>
      <c r="B35" s="32"/>
      <c r="C35" s="31"/>
      <c r="D35" s="33"/>
      <c r="E35" s="33"/>
      <c r="F35" s="33"/>
      <c r="G35" s="33"/>
      <c r="H35" s="29"/>
      <c r="I35" s="34"/>
    </row>
    <row r="36" spans="1:9">
      <c r="A36" s="26"/>
      <c r="B36" s="36" t="s">
        <v>156</v>
      </c>
      <c r="C36" s="35"/>
      <c r="D36" s="33"/>
      <c r="E36" s="33"/>
      <c r="F36" s="33"/>
      <c r="G36" s="33"/>
      <c r="H36" s="29"/>
      <c r="I36" s="34"/>
    </row>
    <row r="37" spans="1:9">
      <c r="A37" s="26"/>
      <c r="B37" s="37" t="s">
        <v>157</v>
      </c>
      <c r="C37" s="35" t="s">
        <v>125</v>
      </c>
      <c r="D37" s="33">
        <v>2.6987220000000001</v>
      </c>
      <c r="E37" s="33">
        <v>1.5114300000000004E-4</v>
      </c>
      <c r="F37" s="33"/>
      <c r="G37" s="33">
        <v>1.0416120000000001E-3</v>
      </c>
      <c r="H37" s="29">
        <v>2.9792834700000004</v>
      </c>
      <c r="I37" s="34" t="s">
        <v>158</v>
      </c>
    </row>
    <row r="38" spans="1:9">
      <c r="A38" s="26"/>
      <c r="B38" s="37" t="s">
        <v>159</v>
      </c>
      <c r="C38" s="35" t="s">
        <v>125</v>
      </c>
      <c r="D38" s="33">
        <v>2.6987220000000001</v>
      </c>
      <c r="E38" s="33">
        <v>1.5114300000000004E-4</v>
      </c>
      <c r="F38" s="33"/>
      <c r="G38" s="33">
        <v>1.0416120000000001E-3</v>
      </c>
      <c r="H38" s="29">
        <v>2.9792834700000004</v>
      </c>
      <c r="I38" s="34" t="s">
        <v>158</v>
      </c>
    </row>
    <row r="39" spans="1:9">
      <c r="A39" s="26"/>
      <c r="B39" s="37" t="s">
        <v>160</v>
      </c>
      <c r="C39" s="35" t="s">
        <v>125</v>
      </c>
      <c r="D39" s="33">
        <v>2.6987220000000001</v>
      </c>
      <c r="E39" s="33">
        <v>1.5114300000000004E-4</v>
      </c>
      <c r="F39" s="33"/>
      <c r="G39" s="33">
        <v>1.0416120000000001E-3</v>
      </c>
      <c r="H39" s="29">
        <v>2.9792834700000004</v>
      </c>
      <c r="I39" s="34" t="s">
        <v>158</v>
      </c>
    </row>
    <row r="40" spans="1:9">
      <c r="A40" s="26"/>
      <c r="B40" s="37" t="s">
        <v>161</v>
      </c>
      <c r="C40" s="35" t="s">
        <v>125</v>
      </c>
      <c r="D40" s="33">
        <v>2.6987220000000001</v>
      </c>
      <c r="E40" s="33">
        <v>1.5114300000000004E-4</v>
      </c>
      <c r="F40" s="33"/>
      <c r="G40" s="33">
        <v>1.0416120000000001E-3</v>
      </c>
      <c r="H40" s="29">
        <v>2.9792834700000004</v>
      </c>
      <c r="I40" s="34" t="s">
        <v>158</v>
      </c>
    </row>
    <row r="41" spans="1:9">
      <c r="A41" s="26"/>
      <c r="B41" s="36" t="s">
        <v>162</v>
      </c>
      <c r="C41" s="35"/>
      <c r="D41" s="33"/>
      <c r="E41" s="33"/>
      <c r="F41" s="33"/>
      <c r="G41" s="33"/>
      <c r="H41" s="29"/>
      <c r="I41" s="34"/>
    </row>
    <row r="42" spans="1:9">
      <c r="A42" s="26"/>
      <c r="B42" s="37" t="s">
        <v>157</v>
      </c>
      <c r="C42" s="35" t="s">
        <v>125</v>
      </c>
      <c r="D42" s="33">
        <v>2.1815639999999998</v>
      </c>
      <c r="E42" s="33">
        <v>2.5184000000000001E-3</v>
      </c>
      <c r="F42" s="33"/>
      <c r="G42" s="33">
        <v>6.2960000000000007E-5</v>
      </c>
      <c r="H42" s="29">
        <v>2.2738003999999998</v>
      </c>
      <c r="I42" s="34" t="s">
        <v>158</v>
      </c>
    </row>
    <row r="43" spans="1:9">
      <c r="A43" s="30"/>
      <c r="B43" s="37" t="s">
        <v>159</v>
      </c>
      <c r="C43" s="35" t="s">
        <v>125</v>
      </c>
      <c r="D43" s="33">
        <v>2.1815639999999998</v>
      </c>
      <c r="E43" s="33">
        <v>0</v>
      </c>
      <c r="F43" s="33"/>
      <c r="G43" s="33">
        <v>0</v>
      </c>
      <c r="H43" s="29">
        <v>2.1815639999999998</v>
      </c>
      <c r="I43" s="34" t="s">
        <v>158</v>
      </c>
    </row>
    <row r="44" spans="1:9">
      <c r="A44" s="30"/>
      <c r="B44" s="37" t="s">
        <v>160</v>
      </c>
      <c r="C44" s="35" t="s">
        <v>125</v>
      </c>
      <c r="D44" s="33">
        <v>2.1815639999999998</v>
      </c>
      <c r="E44" s="33">
        <v>1.5740000000000001E-3</v>
      </c>
      <c r="F44" s="33"/>
      <c r="G44" s="33">
        <v>6.2960000000000007E-5</v>
      </c>
      <c r="H44" s="29">
        <v>2.2454683999999996</v>
      </c>
      <c r="I44" s="34" t="s">
        <v>158</v>
      </c>
    </row>
    <row r="45" spans="1:9">
      <c r="A45" s="30"/>
      <c r="B45" s="37" t="s">
        <v>161</v>
      </c>
      <c r="C45" s="35" t="s">
        <v>125</v>
      </c>
      <c r="D45" s="33">
        <v>2.1815639999999998</v>
      </c>
      <c r="E45" s="33">
        <v>3.7775999999999999E-3</v>
      </c>
      <c r="F45" s="33"/>
      <c r="G45" s="33">
        <v>6.2960000000000007E-5</v>
      </c>
      <c r="H45" s="29">
        <v>2.3115763999999999</v>
      </c>
      <c r="I45" s="34" t="s">
        <v>158</v>
      </c>
    </row>
    <row r="46" spans="1:9">
      <c r="A46" s="26"/>
      <c r="B46" s="36" t="s">
        <v>163</v>
      </c>
      <c r="C46" s="35"/>
      <c r="D46" s="33"/>
      <c r="E46" s="33"/>
      <c r="F46" s="33"/>
      <c r="G46" s="33"/>
      <c r="H46" s="29"/>
      <c r="I46" s="34"/>
    </row>
    <row r="47" spans="1:9">
      <c r="A47" s="26"/>
      <c r="B47" s="37" t="s">
        <v>157</v>
      </c>
      <c r="C47" s="35" t="s">
        <v>125</v>
      </c>
      <c r="D47" s="33">
        <v>2.1815639999999998</v>
      </c>
      <c r="E47" s="33">
        <v>4.4072E-3</v>
      </c>
      <c r="F47" s="33"/>
      <c r="G47" s="33">
        <v>1.2592000000000001E-5</v>
      </c>
      <c r="H47" s="29">
        <v>2.3171168799999999</v>
      </c>
      <c r="I47" s="34" t="s">
        <v>158</v>
      </c>
    </row>
    <row r="48" spans="1:9">
      <c r="A48" s="30"/>
      <c r="B48" s="37" t="s">
        <v>159</v>
      </c>
      <c r="C48" s="35" t="s">
        <v>125</v>
      </c>
      <c r="D48" s="33">
        <v>2.1815639999999998</v>
      </c>
      <c r="E48" s="33">
        <v>5.3516000000000006E-3</v>
      </c>
      <c r="F48" s="33"/>
      <c r="G48" s="33">
        <v>1.2592000000000001E-5</v>
      </c>
      <c r="H48" s="29">
        <v>2.3454488799999997</v>
      </c>
      <c r="I48" s="34" t="s">
        <v>158</v>
      </c>
    </row>
    <row r="49" spans="1:9">
      <c r="A49" s="30"/>
      <c r="B49" s="37" t="s">
        <v>160</v>
      </c>
      <c r="C49" s="35" t="s">
        <v>125</v>
      </c>
      <c r="D49" s="33">
        <v>2.1815639999999998</v>
      </c>
      <c r="E49" s="33">
        <v>4.0924000000000004E-3</v>
      </c>
      <c r="F49" s="33"/>
      <c r="G49" s="33">
        <v>1.2592000000000001E-5</v>
      </c>
      <c r="H49" s="29">
        <v>2.3076728799999997</v>
      </c>
      <c r="I49" s="34" t="s">
        <v>158</v>
      </c>
    </row>
    <row r="50" spans="1:9">
      <c r="A50" s="30"/>
      <c r="B50" s="37" t="s">
        <v>161</v>
      </c>
      <c r="C50" s="35" t="s">
        <v>125</v>
      </c>
      <c r="D50" s="33">
        <v>2.1815639999999998</v>
      </c>
      <c r="E50" s="33">
        <v>5.6663999999999994E-3</v>
      </c>
      <c r="F50" s="33"/>
      <c r="G50" s="33">
        <v>1.2592000000000001E-5</v>
      </c>
      <c r="H50" s="29">
        <v>2.35489288</v>
      </c>
      <c r="I50" s="34" t="s">
        <v>158</v>
      </c>
    </row>
    <row r="51" spans="1:9">
      <c r="A51" s="26" t="s">
        <v>164</v>
      </c>
      <c r="B51" s="37"/>
      <c r="C51" s="35"/>
      <c r="D51" s="33"/>
      <c r="E51" s="33"/>
      <c r="F51" s="33"/>
      <c r="G51" s="33"/>
      <c r="H51" s="29"/>
      <c r="I51" s="34"/>
    </row>
    <row r="52" spans="1:9" ht="43.2">
      <c r="A52" s="38"/>
      <c r="B52" s="39" t="s">
        <v>165</v>
      </c>
      <c r="C52" s="34" t="s">
        <v>9</v>
      </c>
      <c r="D52" s="33" t="s">
        <v>166</v>
      </c>
      <c r="E52" s="33" t="s">
        <v>166</v>
      </c>
      <c r="F52" s="33" t="s">
        <v>166</v>
      </c>
      <c r="G52" s="33" t="s">
        <v>166</v>
      </c>
      <c r="H52" s="29">
        <v>0.49990000000000001</v>
      </c>
      <c r="I52" s="40" t="s">
        <v>167</v>
      </c>
    </row>
    <row r="53" spans="1:9">
      <c r="A53" s="41" t="s">
        <v>168</v>
      </c>
      <c r="B53" s="39"/>
      <c r="C53" s="34"/>
      <c r="D53" s="33"/>
      <c r="E53" s="33"/>
      <c r="F53" s="33"/>
      <c r="G53" s="33"/>
      <c r="H53" s="29"/>
      <c r="I53" s="40"/>
    </row>
    <row r="54" spans="1:9">
      <c r="A54" s="41"/>
      <c r="B54" s="39" t="s">
        <v>169</v>
      </c>
      <c r="C54" s="34" t="s">
        <v>11</v>
      </c>
      <c r="D54" s="33" t="s">
        <v>166</v>
      </c>
      <c r="E54" s="33" t="s">
        <v>166</v>
      </c>
      <c r="F54" s="33" t="s">
        <v>166</v>
      </c>
      <c r="G54" s="33" t="s">
        <v>166</v>
      </c>
      <c r="H54" s="29">
        <v>1760</v>
      </c>
      <c r="I54" s="40" t="s">
        <v>170</v>
      </c>
    </row>
    <row r="55" spans="1:9">
      <c r="A55" s="38"/>
      <c r="B55" s="39" t="s">
        <v>171</v>
      </c>
      <c r="C55" s="34" t="s">
        <v>11</v>
      </c>
      <c r="D55" s="33" t="s">
        <v>166</v>
      </c>
      <c r="E55" s="33" t="s">
        <v>166</v>
      </c>
      <c r="F55" s="33" t="s">
        <v>166</v>
      </c>
      <c r="G55" s="33" t="s">
        <v>166</v>
      </c>
      <c r="H55" s="29">
        <v>677</v>
      </c>
      <c r="I55" s="40" t="s">
        <v>170</v>
      </c>
    </row>
    <row r="56" spans="1:9">
      <c r="A56" s="38"/>
      <c r="B56" s="39" t="s">
        <v>172</v>
      </c>
      <c r="C56" s="34" t="s">
        <v>11</v>
      </c>
      <c r="D56" s="33" t="s">
        <v>166</v>
      </c>
      <c r="E56" s="33" t="s">
        <v>166</v>
      </c>
      <c r="F56" s="33" t="s">
        <v>166</v>
      </c>
      <c r="G56" s="33" t="s">
        <v>166</v>
      </c>
      <c r="H56" s="29">
        <v>3170</v>
      </c>
      <c r="I56" s="40" t="s">
        <v>170</v>
      </c>
    </row>
    <row r="57" spans="1:9">
      <c r="A57" s="38"/>
      <c r="B57" s="39" t="s">
        <v>173</v>
      </c>
      <c r="C57" s="34" t="s">
        <v>11</v>
      </c>
      <c r="D57" s="33" t="s">
        <v>166</v>
      </c>
      <c r="E57" s="33" t="s">
        <v>166</v>
      </c>
      <c r="F57" s="33" t="s">
        <v>166</v>
      </c>
      <c r="G57" s="33" t="s">
        <v>166</v>
      </c>
      <c r="H57" s="29">
        <v>1120</v>
      </c>
      <c r="I57" s="40" t="s">
        <v>170</v>
      </c>
    </row>
    <row r="58" spans="1:9">
      <c r="A58" s="38"/>
      <c r="B58" s="39" t="s">
        <v>174</v>
      </c>
      <c r="C58" s="34" t="s">
        <v>11</v>
      </c>
      <c r="D58" s="33" t="s">
        <v>166</v>
      </c>
      <c r="E58" s="33" t="s">
        <v>166</v>
      </c>
      <c r="F58" s="33" t="s">
        <v>166</v>
      </c>
      <c r="G58" s="33" t="s">
        <v>166</v>
      </c>
      <c r="H58" s="29">
        <v>1300</v>
      </c>
      <c r="I58" s="40" t="s">
        <v>170</v>
      </c>
    </row>
    <row r="59" spans="1:9">
      <c r="A59" s="38"/>
      <c r="B59" s="39" t="s">
        <v>175</v>
      </c>
      <c r="C59" s="34" t="s">
        <v>11</v>
      </c>
      <c r="D59" s="33" t="s">
        <v>166</v>
      </c>
      <c r="E59" s="33" t="s">
        <v>166</v>
      </c>
      <c r="F59" s="33" t="s">
        <v>166</v>
      </c>
      <c r="G59" s="33" t="s">
        <v>166</v>
      </c>
      <c r="H59" s="29">
        <v>328</v>
      </c>
      <c r="I59" s="40" t="s">
        <v>170</v>
      </c>
    </row>
    <row r="60" spans="1:9">
      <c r="A60" s="38"/>
      <c r="B60" s="39" t="s">
        <v>176</v>
      </c>
      <c r="C60" s="34" t="s">
        <v>11</v>
      </c>
      <c r="D60" s="33" t="s">
        <v>166</v>
      </c>
      <c r="E60" s="33" t="s">
        <v>166</v>
      </c>
      <c r="F60" s="33" t="s">
        <v>166</v>
      </c>
      <c r="G60" s="33" t="s">
        <v>166</v>
      </c>
      <c r="H60" s="29">
        <v>4800</v>
      </c>
      <c r="I60" s="40" t="s">
        <v>170</v>
      </c>
    </row>
  </sheetData>
  <mergeCells count="5">
    <mergeCell ref="A1:A3"/>
    <mergeCell ref="B1:B3"/>
    <mergeCell ref="C1:C3"/>
    <mergeCell ref="D1:H1"/>
    <mergeCell ref="I1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A1:F17"/>
  <sheetViews>
    <sheetView zoomScale="80" zoomScaleNormal="80" zoomScaleSheetLayoutView="90" workbookViewId="0">
      <pane ySplit="3" topLeftCell="A4" activePane="bottomLeft" state="frozen"/>
      <selection pane="bottomLeft" activeCell="P10" sqref="P10"/>
    </sheetView>
  </sheetViews>
  <sheetFormatPr defaultColWidth="9" defaultRowHeight="24.6"/>
  <cols>
    <col min="1" max="4" width="20.44140625" style="176" customWidth="1"/>
    <col min="5" max="5" width="20.44140625" style="183" customWidth="1"/>
    <col min="6" max="6" width="20.44140625" style="176" customWidth="1"/>
    <col min="7" max="256" width="9" style="176"/>
    <col min="257" max="262" width="20.44140625" style="176" customWidth="1"/>
    <col min="263" max="512" width="9" style="176"/>
    <col min="513" max="518" width="20.44140625" style="176" customWidth="1"/>
    <col min="519" max="768" width="9" style="176"/>
    <col min="769" max="774" width="20.44140625" style="176" customWidth="1"/>
    <col min="775" max="1024" width="9" style="176"/>
    <col min="1025" max="1030" width="20.44140625" style="176" customWidth="1"/>
    <col min="1031" max="1280" width="9" style="176"/>
    <col min="1281" max="1286" width="20.44140625" style="176" customWidth="1"/>
    <col min="1287" max="1536" width="9" style="176"/>
    <col min="1537" max="1542" width="20.44140625" style="176" customWidth="1"/>
    <col min="1543" max="1792" width="9" style="176"/>
    <col min="1793" max="1798" width="20.44140625" style="176" customWidth="1"/>
    <col min="1799" max="2048" width="9" style="176"/>
    <col min="2049" max="2054" width="20.44140625" style="176" customWidth="1"/>
    <col min="2055" max="2304" width="9" style="176"/>
    <col min="2305" max="2310" width="20.44140625" style="176" customWidth="1"/>
    <col min="2311" max="2560" width="9" style="176"/>
    <col min="2561" max="2566" width="20.44140625" style="176" customWidth="1"/>
    <col min="2567" max="2816" width="9" style="176"/>
    <col min="2817" max="2822" width="20.44140625" style="176" customWidth="1"/>
    <col min="2823" max="3072" width="9" style="176"/>
    <col min="3073" max="3078" width="20.44140625" style="176" customWidth="1"/>
    <col min="3079" max="3328" width="9" style="176"/>
    <col min="3329" max="3334" width="20.44140625" style="176" customWidth="1"/>
    <col min="3335" max="3584" width="9" style="176"/>
    <col min="3585" max="3590" width="20.44140625" style="176" customWidth="1"/>
    <col min="3591" max="3840" width="9" style="176"/>
    <col min="3841" max="3846" width="20.44140625" style="176" customWidth="1"/>
    <col min="3847" max="4096" width="9" style="176"/>
    <col min="4097" max="4102" width="20.44140625" style="176" customWidth="1"/>
    <col min="4103" max="4352" width="9" style="176"/>
    <col min="4353" max="4358" width="20.44140625" style="176" customWidth="1"/>
    <col min="4359" max="4608" width="9" style="176"/>
    <col min="4609" max="4614" width="20.44140625" style="176" customWidth="1"/>
    <col min="4615" max="4864" width="9" style="176"/>
    <col min="4865" max="4870" width="20.44140625" style="176" customWidth="1"/>
    <col min="4871" max="5120" width="9" style="176"/>
    <col min="5121" max="5126" width="20.44140625" style="176" customWidth="1"/>
    <col min="5127" max="5376" width="9" style="176"/>
    <col min="5377" max="5382" width="20.44140625" style="176" customWidth="1"/>
    <col min="5383" max="5632" width="9" style="176"/>
    <col min="5633" max="5638" width="20.44140625" style="176" customWidth="1"/>
    <col min="5639" max="5888" width="9" style="176"/>
    <col min="5889" max="5894" width="20.44140625" style="176" customWidth="1"/>
    <col min="5895" max="6144" width="9" style="176"/>
    <col min="6145" max="6150" width="20.44140625" style="176" customWidth="1"/>
    <col min="6151" max="6400" width="9" style="176"/>
    <col min="6401" max="6406" width="20.44140625" style="176" customWidth="1"/>
    <col min="6407" max="6656" width="9" style="176"/>
    <col min="6657" max="6662" width="20.44140625" style="176" customWidth="1"/>
    <col min="6663" max="6912" width="9" style="176"/>
    <col min="6913" max="6918" width="20.44140625" style="176" customWidth="1"/>
    <col min="6919" max="7168" width="9" style="176"/>
    <col min="7169" max="7174" width="20.44140625" style="176" customWidth="1"/>
    <col min="7175" max="7424" width="9" style="176"/>
    <col min="7425" max="7430" width="20.44140625" style="176" customWidth="1"/>
    <col min="7431" max="7680" width="9" style="176"/>
    <col min="7681" max="7686" width="20.44140625" style="176" customWidth="1"/>
    <col min="7687" max="7936" width="9" style="176"/>
    <col min="7937" max="7942" width="20.44140625" style="176" customWidth="1"/>
    <col min="7943" max="8192" width="9" style="176"/>
    <col min="8193" max="8198" width="20.44140625" style="176" customWidth="1"/>
    <col min="8199" max="8448" width="9" style="176"/>
    <col min="8449" max="8454" width="20.44140625" style="176" customWidth="1"/>
    <col min="8455" max="8704" width="9" style="176"/>
    <col min="8705" max="8710" width="20.44140625" style="176" customWidth="1"/>
    <col min="8711" max="8960" width="9" style="176"/>
    <col min="8961" max="8966" width="20.44140625" style="176" customWidth="1"/>
    <col min="8967" max="9216" width="9" style="176"/>
    <col min="9217" max="9222" width="20.44140625" style="176" customWidth="1"/>
    <col min="9223" max="9472" width="9" style="176"/>
    <col min="9473" max="9478" width="20.44140625" style="176" customWidth="1"/>
    <col min="9479" max="9728" width="9" style="176"/>
    <col min="9729" max="9734" width="20.44140625" style="176" customWidth="1"/>
    <col min="9735" max="9984" width="9" style="176"/>
    <col min="9985" max="9990" width="20.44140625" style="176" customWidth="1"/>
    <col min="9991" max="10240" width="9" style="176"/>
    <col min="10241" max="10246" width="20.44140625" style="176" customWidth="1"/>
    <col min="10247" max="10496" width="9" style="176"/>
    <col min="10497" max="10502" width="20.44140625" style="176" customWidth="1"/>
    <col min="10503" max="10752" width="9" style="176"/>
    <col min="10753" max="10758" width="20.44140625" style="176" customWidth="1"/>
    <col min="10759" max="11008" width="9" style="176"/>
    <col min="11009" max="11014" width="20.44140625" style="176" customWidth="1"/>
    <col min="11015" max="11264" width="9" style="176"/>
    <col min="11265" max="11270" width="20.44140625" style="176" customWidth="1"/>
    <col min="11271" max="11520" width="9" style="176"/>
    <col min="11521" max="11526" width="20.44140625" style="176" customWidth="1"/>
    <col min="11527" max="11776" width="9" style="176"/>
    <col min="11777" max="11782" width="20.44140625" style="176" customWidth="1"/>
    <col min="11783" max="12032" width="9" style="176"/>
    <col min="12033" max="12038" width="20.44140625" style="176" customWidth="1"/>
    <col min="12039" max="12288" width="9" style="176"/>
    <col min="12289" max="12294" width="20.44140625" style="176" customWidth="1"/>
    <col min="12295" max="12544" width="9" style="176"/>
    <col min="12545" max="12550" width="20.44140625" style="176" customWidth="1"/>
    <col min="12551" max="12800" width="9" style="176"/>
    <col min="12801" max="12806" width="20.44140625" style="176" customWidth="1"/>
    <col min="12807" max="13056" width="9" style="176"/>
    <col min="13057" max="13062" width="20.44140625" style="176" customWidth="1"/>
    <col min="13063" max="13312" width="9" style="176"/>
    <col min="13313" max="13318" width="20.44140625" style="176" customWidth="1"/>
    <col min="13319" max="13568" width="9" style="176"/>
    <col min="13569" max="13574" width="20.44140625" style="176" customWidth="1"/>
    <col min="13575" max="13824" width="9" style="176"/>
    <col min="13825" max="13830" width="20.44140625" style="176" customWidth="1"/>
    <col min="13831" max="14080" width="9" style="176"/>
    <col min="14081" max="14086" width="20.44140625" style="176" customWidth="1"/>
    <col min="14087" max="14336" width="9" style="176"/>
    <col min="14337" max="14342" width="20.44140625" style="176" customWidth="1"/>
    <col min="14343" max="14592" width="9" style="176"/>
    <col min="14593" max="14598" width="20.44140625" style="176" customWidth="1"/>
    <col min="14599" max="14848" width="9" style="176"/>
    <col min="14849" max="14854" width="20.44140625" style="176" customWidth="1"/>
    <col min="14855" max="15104" width="9" style="176"/>
    <col min="15105" max="15110" width="20.44140625" style="176" customWidth="1"/>
    <col min="15111" max="15360" width="9" style="176"/>
    <col min="15361" max="15366" width="20.44140625" style="176" customWidth="1"/>
    <col min="15367" max="15616" width="9" style="176"/>
    <col min="15617" max="15622" width="20.44140625" style="176" customWidth="1"/>
    <col min="15623" max="15872" width="9" style="176"/>
    <col min="15873" max="15878" width="20.44140625" style="176" customWidth="1"/>
    <col min="15879" max="16128" width="9" style="176"/>
    <col min="16129" max="16134" width="20.44140625" style="176" customWidth="1"/>
    <col min="16135" max="16384" width="9" style="176"/>
  </cols>
  <sheetData>
    <row r="1" spans="1:6">
      <c r="A1" s="304" t="s">
        <v>343</v>
      </c>
      <c r="B1" s="304"/>
      <c r="C1" s="304"/>
      <c r="D1" s="304"/>
      <c r="E1" s="304"/>
      <c r="F1" s="304"/>
    </row>
    <row r="2" spans="1:6">
      <c r="A2" s="305" t="s">
        <v>328</v>
      </c>
      <c r="B2" s="305"/>
      <c r="C2" s="305"/>
      <c r="D2" s="305"/>
      <c r="E2" s="305"/>
      <c r="F2" s="305"/>
    </row>
    <row r="3" spans="1:6" ht="49.2">
      <c r="A3" s="175" t="s">
        <v>329</v>
      </c>
      <c r="B3" s="175" t="s">
        <v>330</v>
      </c>
      <c r="C3" s="175" t="s">
        <v>331</v>
      </c>
      <c r="D3" s="175" t="s">
        <v>332</v>
      </c>
      <c r="E3" s="175" t="s">
        <v>350</v>
      </c>
      <c r="F3" s="175" t="s">
        <v>333</v>
      </c>
    </row>
    <row r="4" spans="1:6">
      <c r="A4" s="177" t="s">
        <v>334</v>
      </c>
      <c r="B4" s="178"/>
      <c r="C4" s="178"/>
      <c r="D4" s="178"/>
      <c r="E4" s="181"/>
      <c r="F4" s="178"/>
    </row>
    <row r="5" spans="1:6">
      <c r="A5" s="179" t="s">
        <v>351</v>
      </c>
      <c r="B5" s="178"/>
      <c r="C5" s="178"/>
      <c r="D5" s="178"/>
      <c r="E5" s="181"/>
      <c r="F5" s="178"/>
    </row>
    <row r="6" spans="1:6" s="180" customFormat="1" ht="73.8">
      <c r="A6" s="179" t="s">
        <v>352</v>
      </c>
      <c r="B6" s="179" t="s">
        <v>353</v>
      </c>
      <c r="C6" s="179" t="s">
        <v>355</v>
      </c>
      <c r="D6" s="179" t="s">
        <v>359</v>
      </c>
      <c r="E6" s="182" t="s">
        <v>358</v>
      </c>
      <c r="F6" s="179"/>
    </row>
    <row r="7" spans="1:6" s="180" customFormat="1" ht="147.6">
      <c r="A7" s="179" t="s">
        <v>352</v>
      </c>
      <c r="B7" s="179" t="s">
        <v>354</v>
      </c>
      <c r="C7" s="179" t="s">
        <v>356</v>
      </c>
      <c r="D7" s="179" t="s">
        <v>357</v>
      </c>
      <c r="E7" s="182">
        <v>3.51</v>
      </c>
      <c r="F7" s="179"/>
    </row>
    <row r="8" spans="1:6">
      <c r="A8" s="177" t="s">
        <v>335</v>
      </c>
      <c r="B8" s="178"/>
      <c r="C8" s="178"/>
      <c r="D8" s="178"/>
      <c r="E8" s="181"/>
      <c r="F8" s="178"/>
    </row>
    <row r="9" spans="1:6">
      <c r="A9" s="179" t="s">
        <v>351</v>
      </c>
      <c r="B9" s="178"/>
      <c r="C9" s="178"/>
      <c r="D9" s="178"/>
      <c r="E9" s="181"/>
      <c r="F9" s="178"/>
    </row>
    <row r="10" spans="1:6" s="180" customFormat="1" ht="49.2">
      <c r="A10" s="306" t="s">
        <v>360</v>
      </c>
      <c r="B10" s="306" t="s">
        <v>361</v>
      </c>
      <c r="C10" s="306" t="s">
        <v>369</v>
      </c>
      <c r="D10" s="179" t="s">
        <v>367</v>
      </c>
      <c r="E10" s="182">
        <v>100</v>
      </c>
      <c r="F10" s="179"/>
    </row>
    <row r="11" spans="1:6" s="180" customFormat="1" ht="49.2">
      <c r="A11" s="307"/>
      <c r="B11" s="307"/>
      <c r="C11" s="307"/>
      <c r="D11" s="179" t="s">
        <v>368</v>
      </c>
      <c r="E11" s="182">
        <v>90</v>
      </c>
      <c r="F11" s="179"/>
    </row>
    <row r="12" spans="1:6" s="180" customFormat="1" ht="91.95" customHeight="1">
      <c r="A12" s="306" t="s">
        <v>362</v>
      </c>
      <c r="B12" s="306" t="s">
        <v>363</v>
      </c>
      <c r="C12" s="306" t="s">
        <v>366</v>
      </c>
      <c r="D12" s="179" t="s">
        <v>365</v>
      </c>
      <c r="E12" s="182">
        <v>200</v>
      </c>
      <c r="F12" s="179"/>
    </row>
    <row r="13" spans="1:6" s="180" customFormat="1" ht="91.95" customHeight="1">
      <c r="A13" s="307"/>
      <c r="B13" s="307"/>
      <c r="C13" s="307"/>
      <c r="D13" s="179" t="s">
        <v>364</v>
      </c>
      <c r="E13" s="182">
        <v>80</v>
      </c>
      <c r="F13" s="179"/>
    </row>
    <row r="14" spans="1:6">
      <c r="A14" s="177" t="s">
        <v>336</v>
      </c>
      <c r="B14" s="178"/>
      <c r="C14" s="178"/>
      <c r="D14" s="178"/>
      <c r="E14" s="181"/>
      <c r="F14" s="178"/>
    </row>
    <row r="15" spans="1:6">
      <c r="A15" s="178"/>
      <c r="B15" s="178"/>
      <c r="C15" s="178"/>
      <c r="D15" s="178"/>
      <c r="E15" s="181"/>
      <c r="F15" s="178"/>
    </row>
    <row r="16" spans="1:6">
      <c r="A16" s="178"/>
      <c r="B16" s="178"/>
      <c r="C16" s="178"/>
      <c r="D16" s="178"/>
      <c r="E16" s="181"/>
      <c r="F16" s="178"/>
    </row>
    <row r="17" spans="1:6">
      <c r="A17" s="178"/>
      <c r="B17" s="178"/>
      <c r="C17" s="178"/>
      <c r="D17" s="178"/>
      <c r="E17" s="181"/>
      <c r="F17" s="178"/>
    </row>
  </sheetData>
  <mergeCells count="8">
    <mergeCell ref="A1:F1"/>
    <mergeCell ref="A2:F2"/>
    <mergeCell ref="C12:C13"/>
    <mergeCell ref="B12:B13"/>
    <mergeCell ref="A12:A13"/>
    <mergeCell ref="A10:A11"/>
    <mergeCell ref="B10:B11"/>
    <mergeCell ref="C10:C11"/>
  </mergeCells>
  <pageMargins left="0.7" right="0.7" top="0.75" bottom="0.75" header="0.3" footer="0.3"/>
  <pageSetup paperSize="9" scale="6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A1:G18"/>
  <sheetViews>
    <sheetView zoomScale="90" zoomScaleNormal="90" zoomScaleSheetLayoutView="90" workbookViewId="0">
      <pane ySplit="4" topLeftCell="A5" activePane="bottomLeft" state="frozen"/>
      <selection activeCell="M6" sqref="M6"/>
      <selection pane="bottomLeft" activeCell="M6" sqref="M6"/>
    </sheetView>
  </sheetViews>
  <sheetFormatPr defaultColWidth="9" defaultRowHeight="24.6"/>
  <cols>
    <col min="1" max="5" width="20.44140625" style="176" customWidth="1"/>
    <col min="6" max="6" width="20.44140625" style="184" customWidth="1"/>
    <col min="7" max="7" width="20.44140625" style="176" customWidth="1"/>
    <col min="8" max="257" width="9" style="176"/>
    <col min="258" max="263" width="20.44140625" style="176" customWidth="1"/>
    <col min="264" max="513" width="9" style="176"/>
    <col min="514" max="519" width="20.44140625" style="176" customWidth="1"/>
    <col min="520" max="769" width="9" style="176"/>
    <col min="770" max="775" width="20.44140625" style="176" customWidth="1"/>
    <col min="776" max="1025" width="9" style="176"/>
    <col min="1026" max="1031" width="20.44140625" style="176" customWidth="1"/>
    <col min="1032" max="1281" width="9" style="176"/>
    <col min="1282" max="1287" width="20.44140625" style="176" customWidth="1"/>
    <col min="1288" max="1537" width="9" style="176"/>
    <col min="1538" max="1543" width="20.44140625" style="176" customWidth="1"/>
    <col min="1544" max="1793" width="9" style="176"/>
    <col min="1794" max="1799" width="20.44140625" style="176" customWidth="1"/>
    <col min="1800" max="2049" width="9" style="176"/>
    <col min="2050" max="2055" width="20.44140625" style="176" customWidth="1"/>
    <col min="2056" max="2305" width="9" style="176"/>
    <col min="2306" max="2311" width="20.44140625" style="176" customWidth="1"/>
    <col min="2312" max="2561" width="9" style="176"/>
    <col min="2562" max="2567" width="20.44140625" style="176" customWidth="1"/>
    <col min="2568" max="2817" width="9" style="176"/>
    <col min="2818" max="2823" width="20.44140625" style="176" customWidth="1"/>
    <col min="2824" max="3073" width="9" style="176"/>
    <col min="3074" max="3079" width="20.44140625" style="176" customWidth="1"/>
    <col min="3080" max="3329" width="9" style="176"/>
    <col min="3330" max="3335" width="20.44140625" style="176" customWidth="1"/>
    <col min="3336" max="3585" width="9" style="176"/>
    <col min="3586" max="3591" width="20.44140625" style="176" customWidth="1"/>
    <col min="3592" max="3841" width="9" style="176"/>
    <col min="3842" max="3847" width="20.44140625" style="176" customWidth="1"/>
    <col min="3848" max="4097" width="9" style="176"/>
    <col min="4098" max="4103" width="20.44140625" style="176" customWidth="1"/>
    <col min="4104" max="4353" width="9" style="176"/>
    <col min="4354" max="4359" width="20.44140625" style="176" customWidth="1"/>
    <col min="4360" max="4609" width="9" style="176"/>
    <col min="4610" max="4615" width="20.44140625" style="176" customWidth="1"/>
    <col min="4616" max="4865" width="9" style="176"/>
    <col min="4866" max="4871" width="20.44140625" style="176" customWidth="1"/>
    <col min="4872" max="5121" width="9" style="176"/>
    <col min="5122" max="5127" width="20.44140625" style="176" customWidth="1"/>
    <col min="5128" max="5377" width="9" style="176"/>
    <col min="5378" max="5383" width="20.44140625" style="176" customWidth="1"/>
    <col min="5384" max="5633" width="9" style="176"/>
    <col min="5634" max="5639" width="20.44140625" style="176" customWidth="1"/>
    <col min="5640" max="5889" width="9" style="176"/>
    <col min="5890" max="5895" width="20.44140625" style="176" customWidth="1"/>
    <col min="5896" max="6145" width="9" style="176"/>
    <col min="6146" max="6151" width="20.44140625" style="176" customWidth="1"/>
    <col min="6152" max="6401" width="9" style="176"/>
    <col min="6402" max="6407" width="20.44140625" style="176" customWidth="1"/>
    <col min="6408" max="6657" width="9" style="176"/>
    <col min="6658" max="6663" width="20.44140625" style="176" customWidth="1"/>
    <col min="6664" max="6913" width="9" style="176"/>
    <col min="6914" max="6919" width="20.44140625" style="176" customWidth="1"/>
    <col min="6920" max="7169" width="9" style="176"/>
    <col min="7170" max="7175" width="20.44140625" style="176" customWidth="1"/>
    <col min="7176" max="7425" width="9" style="176"/>
    <col min="7426" max="7431" width="20.44140625" style="176" customWidth="1"/>
    <col min="7432" max="7681" width="9" style="176"/>
    <col min="7682" max="7687" width="20.44140625" style="176" customWidth="1"/>
    <col min="7688" max="7937" width="9" style="176"/>
    <col min="7938" max="7943" width="20.44140625" style="176" customWidth="1"/>
    <col min="7944" max="8193" width="9" style="176"/>
    <col min="8194" max="8199" width="20.44140625" style="176" customWidth="1"/>
    <col min="8200" max="8449" width="9" style="176"/>
    <col min="8450" max="8455" width="20.44140625" style="176" customWidth="1"/>
    <col min="8456" max="8705" width="9" style="176"/>
    <col min="8706" max="8711" width="20.44140625" style="176" customWidth="1"/>
    <col min="8712" max="8961" width="9" style="176"/>
    <col min="8962" max="8967" width="20.44140625" style="176" customWidth="1"/>
    <col min="8968" max="9217" width="9" style="176"/>
    <col min="9218" max="9223" width="20.44140625" style="176" customWidth="1"/>
    <col min="9224" max="9473" width="9" style="176"/>
    <col min="9474" max="9479" width="20.44140625" style="176" customWidth="1"/>
    <col min="9480" max="9729" width="9" style="176"/>
    <col min="9730" max="9735" width="20.44140625" style="176" customWidth="1"/>
    <col min="9736" max="9985" width="9" style="176"/>
    <col min="9986" max="9991" width="20.44140625" style="176" customWidth="1"/>
    <col min="9992" max="10241" width="9" style="176"/>
    <col min="10242" max="10247" width="20.44140625" style="176" customWidth="1"/>
    <col min="10248" max="10497" width="9" style="176"/>
    <col min="10498" max="10503" width="20.44140625" style="176" customWidth="1"/>
    <col min="10504" max="10753" width="9" style="176"/>
    <col min="10754" max="10759" width="20.44140625" style="176" customWidth="1"/>
    <col min="10760" max="11009" width="9" style="176"/>
    <col min="11010" max="11015" width="20.44140625" style="176" customWidth="1"/>
    <col min="11016" max="11265" width="9" style="176"/>
    <col min="11266" max="11271" width="20.44140625" style="176" customWidth="1"/>
    <col min="11272" max="11521" width="9" style="176"/>
    <col min="11522" max="11527" width="20.44140625" style="176" customWidth="1"/>
    <col min="11528" max="11777" width="9" style="176"/>
    <col min="11778" max="11783" width="20.44140625" style="176" customWidth="1"/>
    <col min="11784" max="12033" width="9" style="176"/>
    <col min="12034" max="12039" width="20.44140625" style="176" customWidth="1"/>
    <col min="12040" max="12289" width="9" style="176"/>
    <col min="12290" max="12295" width="20.44140625" style="176" customWidth="1"/>
    <col min="12296" max="12545" width="9" style="176"/>
    <col min="12546" max="12551" width="20.44140625" style="176" customWidth="1"/>
    <col min="12552" max="12801" width="9" style="176"/>
    <col min="12802" max="12807" width="20.44140625" style="176" customWidth="1"/>
    <col min="12808" max="13057" width="9" style="176"/>
    <col min="13058" max="13063" width="20.44140625" style="176" customWidth="1"/>
    <col min="13064" max="13313" width="9" style="176"/>
    <col min="13314" max="13319" width="20.44140625" style="176" customWidth="1"/>
    <col min="13320" max="13569" width="9" style="176"/>
    <col min="13570" max="13575" width="20.44140625" style="176" customWidth="1"/>
    <col min="13576" max="13825" width="9" style="176"/>
    <col min="13826" max="13831" width="20.44140625" style="176" customWidth="1"/>
    <col min="13832" max="14081" width="9" style="176"/>
    <col min="14082" max="14087" width="20.44140625" style="176" customWidth="1"/>
    <col min="14088" max="14337" width="9" style="176"/>
    <col min="14338" max="14343" width="20.44140625" style="176" customWidth="1"/>
    <col min="14344" max="14593" width="9" style="176"/>
    <col min="14594" max="14599" width="20.44140625" style="176" customWidth="1"/>
    <col min="14600" max="14849" width="9" style="176"/>
    <col min="14850" max="14855" width="20.44140625" style="176" customWidth="1"/>
    <col min="14856" max="15105" width="9" style="176"/>
    <col min="15106" max="15111" width="20.44140625" style="176" customWidth="1"/>
    <col min="15112" max="15361" width="9" style="176"/>
    <col min="15362" max="15367" width="20.44140625" style="176" customWidth="1"/>
    <col min="15368" max="15617" width="9" style="176"/>
    <col min="15618" max="15623" width="20.44140625" style="176" customWidth="1"/>
    <col min="15624" max="15873" width="9" style="176"/>
    <col min="15874" max="15879" width="20.44140625" style="176" customWidth="1"/>
    <col min="15880" max="16129" width="9" style="176"/>
    <col min="16130" max="16135" width="20.44140625" style="176" customWidth="1"/>
    <col min="16136" max="16384" width="9" style="176"/>
  </cols>
  <sheetData>
    <row r="1" spans="1:7">
      <c r="A1" s="304" t="s">
        <v>344</v>
      </c>
      <c r="B1" s="304"/>
      <c r="C1" s="304"/>
      <c r="D1" s="304"/>
      <c r="E1" s="304"/>
      <c r="F1" s="304"/>
      <c r="G1" s="304"/>
    </row>
    <row r="2" spans="1:7">
      <c r="A2" s="305" t="s">
        <v>328</v>
      </c>
      <c r="B2" s="305"/>
      <c r="C2" s="305"/>
      <c r="D2" s="305"/>
      <c r="E2" s="305"/>
      <c r="F2" s="305"/>
      <c r="G2" s="305"/>
    </row>
    <row r="3" spans="1:7" ht="24.6" customHeight="1">
      <c r="A3" s="310" t="s">
        <v>329</v>
      </c>
      <c r="B3" s="310" t="s">
        <v>330</v>
      </c>
      <c r="C3" s="310" t="s">
        <v>331</v>
      </c>
      <c r="D3" s="310" t="s">
        <v>332</v>
      </c>
      <c r="E3" s="308" t="s">
        <v>372</v>
      </c>
      <c r="F3" s="309"/>
      <c r="G3" s="310" t="s">
        <v>333</v>
      </c>
    </row>
    <row r="4" spans="1:7">
      <c r="A4" s="311"/>
      <c r="B4" s="311"/>
      <c r="C4" s="311"/>
      <c r="D4" s="311"/>
      <c r="E4" s="175" t="s">
        <v>350</v>
      </c>
      <c r="F4" s="175" t="s">
        <v>371</v>
      </c>
      <c r="G4" s="311"/>
    </row>
    <row r="5" spans="1:7">
      <c r="A5" s="177" t="s">
        <v>334</v>
      </c>
      <c r="B5" s="178"/>
      <c r="C5" s="178"/>
      <c r="D5" s="178"/>
      <c r="E5" s="178"/>
      <c r="F5" s="182"/>
      <c r="G5" s="178"/>
    </row>
    <row r="6" spans="1:7">
      <c r="A6" s="179" t="s">
        <v>351</v>
      </c>
      <c r="B6" s="178"/>
      <c r="C6" s="178"/>
      <c r="D6" s="178"/>
      <c r="E6" s="178"/>
      <c r="F6" s="182"/>
      <c r="G6" s="178"/>
    </row>
    <row r="7" spans="1:7" ht="73.8">
      <c r="A7" s="179" t="s">
        <v>352</v>
      </c>
      <c r="B7" s="179" t="s">
        <v>353</v>
      </c>
      <c r="C7" s="179" t="s">
        <v>355</v>
      </c>
      <c r="D7" s="179" t="s">
        <v>359</v>
      </c>
      <c r="E7" s="182" t="s">
        <v>358</v>
      </c>
      <c r="F7" s="182">
        <v>-0.57999999999999996</v>
      </c>
      <c r="G7" s="178"/>
    </row>
    <row r="8" spans="1:7" ht="147.6">
      <c r="A8" s="179" t="s">
        <v>352</v>
      </c>
      <c r="B8" s="179" t="s">
        <v>354</v>
      </c>
      <c r="C8" s="179" t="s">
        <v>356</v>
      </c>
      <c r="D8" s="179" t="s">
        <v>357</v>
      </c>
      <c r="E8" s="182">
        <v>3.51</v>
      </c>
      <c r="F8" s="185">
        <v>4.2</v>
      </c>
      <c r="G8" s="178"/>
    </row>
    <row r="9" spans="1:7">
      <c r="A9" s="177" t="s">
        <v>335</v>
      </c>
      <c r="B9" s="178"/>
      <c r="C9" s="178"/>
      <c r="D9" s="178"/>
      <c r="E9" s="178"/>
      <c r="F9" s="182"/>
      <c r="G9" s="178"/>
    </row>
    <row r="10" spans="1:7">
      <c r="A10" s="179" t="s">
        <v>351</v>
      </c>
      <c r="B10" s="178"/>
      <c r="C10" s="178"/>
      <c r="D10" s="178"/>
      <c r="E10" s="181"/>
      <c r="F10" s="178"/>
      <c r="G10" s="186"/>
    </row>
    <row r="11" spans="1:7" s="180" customFormat="1" ht="49.2">
      <c r="A11" s="306" t="s">
        <v>360</v>
      </c>
      <c r="B11" s="306" t="s">
        <v>361</v>
      </c>
      <c r="C11" s="306" t="s">
        <v>369</v>
      </c>
      <c r="D11" s="179" t="s">
        <v>367</v>
      </c>
      <c r="E11" s="182">
        <v>100</v>
      </c>
      <c r="F11" s="182">
        <v>95</v>
      </c>
      <c r="G11" s="187"/>
    </row>
    <row r="12" spans="1:7" s="180" customFormat="1" ht="49.2">
      <c r="A12" s="307"/>
      <c r="B12" s="307"/>
      <c r="C12" s="307"/>
      <c r="D12" s="179" t="s">
        <v>368</v>
      </c>
      <c r="E12" s="182">
        <v>90</v>
      </c>
      <c r="F12" s="182">
        <v>95</v>
      </c>
      <c r="G12" s="187"/>
    </row>
    <row r="13" spans="1:7" s="180" customFormat="1" ht="91.95" customHeight="1">
      <c r="A13" s="306" t="s">
        <v>362</v>
      </c>
      <c r="B13" s="306" t="s">
        <v>363</v>
      </c>
      <c r="C13" s="306" t="s">
        <v>366</v>
      </c>
      <c r="D13" s="179" t="s">
        <v>365</v>
      </c>
      <c r="E13" s="182">
        <v>200</v>
      </c>
      <c r="F13" s="182">
        <v>235</v>
      </c>
      <c r="G13" s="187"/>
    </row>
    <row r="14" spans="1:7" s="180" customFormat="1" ht="91.95" customHeight="1">
      <c r="A14" s="307"/>
      <c r="B14" s="307"/>
      <c r="C14" s="307"/>
      <c r="D14" s="179" t="s">
        <v>364</v>
      </c>
      <c r="E14" s="182">
        <v>80</v>
      </c>
      <c r="F14" s="182">
        <v>85</v>
      </c>
      <c r="G14" s="187"/>
    </row>
    <row r="15" spans="1:7">
      <c r="A15" s="177" t="s">
        <v>336</v>
      </c>
      <c r="B15" s="178"/>
      <c r="C15" s="178"/>
      <c r="D15" s="178"/>
      <c r="E15" s="178"/>
      <c r="F15" s="182"/>
      <c r="G15" s="178"/>
    </row>
    <row r="16" spans="1:7">
      <c r="A16" s="178"/>
      <c r="B16" s="178"/>
      <c r="C16" s="178"/>
      <c r="D16" s="178"/>
      <c r="E16" s="178"/>
      <c r="F16" s="182"/>
      <c r="G16" s="178"/>
    </row>
    <row r="17" spans="1:7">
      <c r="A17" s="178"/>
      <c r="B17" s="178"/>
      <c r="C17" s="178"/>
      <c r="D17" s="178"/>
      <c r="E17" s="178"/>
      <c r="F17" s="182"/>
      <c r="G17" s="178"/>
    </row>
    <row r="18" spans="1:7">
      <c r="A18" s="178"/>
      <c r="B18" s="178"/>
      <c r="C18" s="178"/>
      <c r="D18" s="178"/>
      <c r="E18" s="178"/>
      <c r="F18" s="182"/>
      <c r="G18" s="178"/>
    </row>
  </sheetData>
  <mergeCells count="14">
    <mergeCell ref="A1:G1"/>
    <mergeCell ref="A2:G2"/>
    <mergeCell ref="E3:F3"/>
    <mergeCell ref="A3:A4"/>
    <mergeCell ref="B3:B4"/>
    <mergeCell ref="C3:C4"/>
    <mergeCell ref="D3:D4"/>
    <mergeCell ref="G3:G4"/>
    <mergeCell ref="A11:A12"/>
    <mergeCell ref="B11:B12"/>
    <mergeCell ref="C11:C12"/>
    <mergeCell ref="A13:A14"/>
    <mergeCell ref="B13:B14"/>
    <mergeCell ref="C13:C14"/>
  </mergeCells>
  <pageMargins left="0.7" right="0.7" top="0.75" bottom="0.75" header="0.3" footer="0.3"/>
  <pageSetup paperSize="9" scale="6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A1:F17"/>
  <sheetViews>
    <sheetView view="pageBreakPreview" zoomScale="90" zoomScaleNormal="90" zoomScaleSheetLayoutView="90" workbookViewId="0">
      <pane ySplit="3" topLeftCell="A4" activePane="bottomLeft" state="frozen"/>
      <selection activeCell="M6" sqref="M6"/>
      <selection pane="bottomLeft" activeCell="M6" sqref="M6"/>
    </sheetView>
  </sheetViews>
  <sheetFormatPr defaultColWidth="9" defaultRowHeight="24.6"/>
  <cols>
    <col min="1" max="4" width="20.44140625" style="176" customWidth="1"/>
    <col min="5" max="5" width="20.44140625" style="183" customWidth="1"/>
    <col min="6" max="6" width="20.44140625" style="176" customWidth="1"/>
    <col min="7" max="256" width="9" style="176"/>
    <col min="257" max="262" width="20.44140625" style="176" customWidth="1"/>
    <col min="263" max="512" width="9" style="176"/>
    <col min="513" max="518" width="20.44140625" style="176" customWidth="1"/>
    <col min="519" max="768" width="9" style="176"/>
    <col min="769" max="774" width="20.44140625" style="176" customWidth="1"/>
    <col min="775" max="1024" width="9" style="176"/>
    <col min="1025" max="1030" width="20.44140625" style="176" customWidth="1"/>
    <col min="1031" max="1280" width="9" style="176"/>
    <col min="1281" max="1286" width="20.44140625" style="176" customWidth="1"/>
    <col min="1287" max="1536" width="9" style="176"/>
    <col min="1537" max="1542" width="20.44140625" style="176" customWidth="1"/>
    <col min="1543" max="1792" width="9" style="176"/>
    <col min="1793" max="1798" width="20.44140625" style="176" customWidth="1"/>
    <col min="1799" max="2048" width="9" style="176"/>
    <col min="2049" max="2054" width="20.44140625" style="176" customWidth="1"/>
    <col min="2055" max="2304" width="9" style="176"/>
    <col min="2305" max="2310" width="20.44140625" style="176" customWidth="1"/>
    <col min="2311" max="2560" width="9" style="176"/>
    <col min="2561" max="2566" width="20.44140625" style="176" customWidth="1"/>
    <col min="2567" max="2816" width="9" style="176"/>
    <col min="2817" max="2822" width="20.44140625" style="176" customWidth="1"/>
    <col min="2823" max="3072" width="9" style="176"/>
    <col min="3073" max="3078" width="20.44140625" style="176" customWidth="1"/>
    <col min="3079" max="3328" width="9" style="176"/>
    <col min="3329" max="3334" width="20.44140625" style="176" customWidth="1"/>
    <col min="3335" max="3584" width="9" style="176"/>
    <col min="3585" max="3590" width="20.44140625" style="176" customWidth="1"/>
    <col min="3591" max="3840" width="9" style="176"/>
    <col min="3841" max="3846" width="20.44140625" style="176" customWidth="1"/>
    <col min="3847" max="4096" width="9" style="176"/>
    <col min="4097" max="4102" width="20.44140625" style="176" customWidth="1"/>
    <col min="4103" max="4352" width="9" style="176"/>
    <col min="4353" max="4358" width="20.44140625" style="176" customWidth="1"/>
    <col min="4359" max="4608" width="9" style="176"/>
    <col min="4609" max="4614" width="20.44140625" style="176" customWidth="1"/>
    <col min="4615" max="4864" width="9" style="176"/>
    <col min="4865" max="4870" width="20.44140625" style="176" customWidth="1"/>
    <col min="4871" max="5120" width="9" style="176"/>
    <col min="5121" max="5126" width="20.44140625" style="176" customWidth="1"/>
    <col min="5127" max="5376" width="9" style="176"/>
    <col min="5377" max="5382" width="20.44140625" style="176" customWidth="1"/>
    <col min="5383" max="5632" width="9" style="176"/>
    <col min="5633" max="5638" width="20.44140625" style="176" customWidth="1"/>
    <col min="5639" max="5888" width="9" style="176"/>
    <col min="5889" max="5894" width="20.44140625" style="176" customWidth="1"/>
    <col min="5895" max="6144" width="9" style="176"/>
    <col min="6145" max="6150" width="20.44140625" style="176" customWidth="1"/>
    <col min="6151" max="6400" width="9" style="176"/>
    <col min="6401" max="6406" width="20.44140625" style="176" customWidth="1"/>
    <col min="6407" max="6656" width="9" style="176"/>
    <col min="6657" max="6662" width="20.44140625" style="176" customWidth="1"/>
    <col min="6663" max="6912" width="9" style="176"/>
    <col min="6913" max="6918" width="20.44140625" style="176" customWidth="1"/>
    <col min="6919" max="7168" width="9" style="176"/>
    <col min="7169" max="7174" width="20.44140625" style="176" customWidth="1"/>
    <col min="7175" max="7424" width="9" style="176"/>
    <col min="7425" max="7430" width="20.44140625" style="176" customWidth="1"/>
    <col min="7431" max="7680" width="9" style="176"/>
    <col min="7681" max="7686" width="20.44140625" style="176" customWidth="1"/>
    <col min="7687" max="7936" width="9" style="176"/>
    <col min="7937" max="7942" width="20.44140625" style="176" customWidth="1"/>
    <col min="7943" max="8192" width="9" style="176"/>
    <col min="8193" max="8198" width="20.44140625" style="176" customWidth="1"/>
    <col min="8199" max="8448" width="9" style="176"/>
    <col min="8449" max="8454" width="20.44140625" style="176" customWidth="1"/>
    <col min="8455" max="8704" width="9" style="176"/>
    <col min="8705" max="8710" width="20.44140625" style="176" customWidth="1"/>
    <col min="8711" max="8960" width="9" style="176"/>
    <col min="8961" max="8966" width="20.44140625" style="176" customWidth="1"/>
    <col min="8967" max="9216" width="9" style="176"/>
    <col min="9217" max="9222" width="20.44140625" style="176" customWidth="1"/>
    <col min="9223" max="9472" width="9" style="176"/>
    <col min="9473" max="9478" width="20.44140625" style="176" customWidth="1"/>
    <col min="9479" max="9728" width="9" style="176"/>
    <col min="9729" max="9734" width="20.44140625" style="176" customWidth="1"/>
    <col min="9735" max="9984" width="9" style="176"/>
    <col min="9985" max="9990" width="20.44140625" style="176" customWidth="1"/>
    <col min="9991" max="10240" width="9" style="176"/>
    <col min="10241" max="10246" width="20.44140625" style="176" customWidth="1"/>
    <col min="10247" max="10496" width="9" style="176"/>
    <col min="10497" max="10502" width="20.44140625" style="176" customWidth="1"/>
    <col min="10503" max="10752" width="9" style="176"/>
    <col min="10753" max="10758" width="20.44140625" style="176" customWidth="1"/>
    <col min="10759" max="11008" width="9" style="176"/>
    <col min="11009" max="11014" width="20.44140625" style="176" customWidth="1"/>
    <col min="11015" max="11264" width="9" style="176"/>
    <col min="11265" max="11270" width="20.44140625" style="176" customWidth="1"/>
    <col min="11271" max="11520" width="9" style="176"/>
    <col min="11521" max="11526" width="20.44140625" style="176" customWidth="1"/>
    <col min="11527" max="11776" width="9" style="176"/>
    <col min="11777" max="11782" width="20.44140625" style="176" customWidth="1"/>
    <col min="11783" max="12032" width="9" style="176"/>
    <col min="12033" max="12038" width="20.44140625" style="176" customWidth="1"/>
    <col min="12039" max="12288" width="9" style="176"/>
    <col min="12289" max="12294" width="20.44140625" style="176" customWidth="1"/>
    <col min="12295" max="12544" width="9" style="176"/>
    <col min="12545" max="12550" width="20.44140625" style="176" customWidth="1"/>
    <col min="12551" max="12800" width="9" style="176"/>
    <col min="12801" max="12806" width="20.44140625" style="176" customWidth="1"/>
    <col min="12807" max="13056" width="9" style="176"/>
    <col min="13057" max="13062" width="20.44140625" style="176" customWidth="1"/>
    <col min="13063" max="13312" width="9" style="176"/>
    <col min="13313" max="13318" width="20.44140625" style="176" customWidth="1"/>
    <col min="13319" max="13568" width="9" style="176"/>
    <col min="13569" max="13574" width="20.44140625" style="176" customWidth="1"/>
    <col min="13575" max="13824" width="9" style="176"/>
    <col min="13825" max="13830" width="20.44140625" style="176" customWidth="1"/>
    <col min="13831" max="14080" width="9" style="176"/>
    <col min="14081" max="14086" width="20.44140625" style="176" customWidth="1"/>
    <col min="14087" max="14336" width="9" style="176"/>
    <col min="14337" max="14342" width="20.44140625" style="176" customWidth="1"/>
    <col min="14343" max="14592" width="9" style="176"/>
    <col min="14593" max="14598" width="20.44140625" style="176" customWidth="1"/>
    <col min="14599" max="14848" width="9" style="176"/>
    <col min="14849" max="14854" width="20.44140625" style="176" customWidth="1"/>
    <col min="14855" max="15104" width="9" style="176"/>
    <col min="15105" max="15110" width="20.44140625" style="176" customWidth="1"/>
    <col min="15111" max="15360" width="9" style="176"/>
    <col min="15361" max="15366" width="20.44140625" style="176" customWidth="1"/>
    <col min="15367" max="15616" width="9" style="176"/>
    <col min="15617" max="15622" width="20.44140625" style="176" customWidth="1"/>
    <col min="15623" max="15872" width="9" style="176"/>
    <col min="15873" max="15878" width="20.44140625" style="176" customWidth="1"/>
    <col min="15879" max="16128" width="9" style="176"/>
    <col min="16129" max="16134" width="20.44140625" style="176" customWidth="1"/>
    <col min="16135" max="16384" width="9" style="176"/>
  </cols>
  <sheetData>
    <row r="1" spans="1:6">
      <c r="A1" s="304" t="s">
        <v>343</v>
      </c>
      <c r="B1" s="304"/>
      <c r="C1" s="304"/>
      <c r="D1" s="304"/>
      <c r="E1" s="304"/>
      <c r="F1" s="304"/>
    </row>
    <row r="2" spans="1:6">
      <c r="A2" s="305" t="s">
        <v>328</v>
      </c>
      <c r="B2" s="305"/>
      <c r="C2" s="305"/>
      <c r="D2" s="305"/>
      <c r="E2" s="305"/>
      <c r="F2" s="305"/>
    </row>
    <row r="3" spans="1:6" ht="49.2">
      <c r="A3" s="175" t="s">
        <v>329</v>
      </c>
      <c r="B3" s="175" t="s">
        <v>330</v>
      </c>
      <c r="C3" s="175" t="s">
        <v>331</v>
      </c>
      <c r="D3" s="175" t="s">
        <v>332</v>
      </c>
      <c r="E3" s="175" t="s">
        <v>350</v>
      </c>
      <c r="F3" s="175" t="s">
        <v>333</v>
      </c>
    </row>
    <row r="4" spans="1:6">
      <c r="A4" s="177" t="s">
        <v>334</v>
      </c>
      <c r="B4" s="178"/>
      <c r="C4" s="178"/>
      <c r="D4" s="178"/>
      <c r="E4" s="181"/>
      <c r="F4" s="178"/>
    </row>
    <row r="5" spans="1:6">
      <c r="A5" s="179" t="s">
        <v>351</v>
      </c>
      <c r="B5" s="178"/>
      <c r="C5" s="178"/>
      <c r="D5" s="178"/>
      <c r="E5" s="181"/>
      <c r="F5" s="178"/>
    </row>
    <row r="6" spans="1:6" s="180" customFormat="1" ht="73.8">
      <c r="A6" s="179" t="s">
        <v>352</v>
      </c>
      <c r="B6" s="179" t="s">
        <v>353</v>
      </c>
      <c r="C6" s="179" t="s">
        <v>355</v>
      </c>
      <c r="D6" s="179" t="s">
        <v>359</v>
      </c>
      <c r="E6" s="182" t="s">
        <v>358</v>
      </c>
      <c r="F6" s="179"/>
    </row>
    <row r="7" spans="1:6" s="180" customFormat="1" ht="147.6">
      <c r="A7" s="179" t="s">
        <v>352</v>
      </c>
      <c r="B7" s="179" t="s">
        <v>354</v>
      </c>
      <c r="C7" s="179" t="s">
        <v>356</v>
      </c>
      <c r="D7" s="179" t="s">
        <v>357</v>
      </c>
      <c r="E7" s="182">
        <v>3.51</v>
      </c>
      <c r="F7" s="179"/>
    </row>
    <row r="8" spans="1:6">
      <c r="A8" s="177" t="s">
        <v>335</v>
      </c>
      <c r="B8" s="178"/>
      <c r="C8" s="178"/>
      <c r="D8" s="178"/>
      <c r="E8" s="181"/>
      <c r="F8" s="178"/>
    </row>
    <row r="9" spans="1:6">
      <c r="A9" s="179" t="s">
        <v>351</v>
      </c>
      <c r="B9" s="178"/>
      <c r="C9" s="178"/>
      <c r="D9" s="178"/>
      <c r="E9" s="181"/>
      <c r="F9" s="178"/>
    </row>
    <row r="10" spans="1:6" s="180" customFormat="1" ht="49.2">
      <c r="A10" s="306" t="s">
        <v>360</v>
      </c>
      <c r="B10" s="306" t="s">
        <v>361</v>
      </c>
      <c r="C10" s="306" t="s">
        <v>369</v>
      </c>
      <c r="D10" s="179" t="s">
        <v>367</v>
      </c>
      <c r="E10" s="182">
        <v>100</v>
      </c>
      <c r="F10" s="179"/>
    </row>
    <row r="11" spans="1:6" s="180" customFormat="1" ht="49.2">
      <c r="A11" s="307"/>
      <c r="B11" s="307"/>
      <c r="C11" s="307"/>
      <c r="D11" s="179" t="s">
        <v>368</v>
      </c>
      <c r="E11" s="182">
        <v>90</v>
      </c>
      <c r="F11" s="179"/>
    </row>
    <row r="12" spans="1:6" s="180" customFormat="1" ht="91.95" customHeight="1">
      <c r="A12" s="306" t="s">
        <v>362</v>
      </c>
      <c r="B12" s="306" t="s">
        <v>363</v>
      </c>
      <c r="C12" s="306" t="s">
        <v>366</v>
      </c>
      <c r="D12" s="179" t="s">
        <v>365</v>
      </c>
      <c r="E12" s="182">
        <v>200</v>
      </c>
      <c r="F12" s="179"/>
    </row>
    <row r="13" spans="1:6" s="180" customFormat="1" ht="91.95" customHeight="1">
      <c r="A13" s="307"/>
      <c r="B13" s="307"/>
      <c r="C13" s="307"/>
      <c r="D13" s="179" t="s">
        <v>364</v>
      </c>
      <c r="E13" s="182">
        <v>80</v>
      </c>
      <c r="F13" s="179"/>
    </row>
    <row r="14" spans="1:6">
      <c r="A14" s="177" t="s">
        <v>336</v>
      </c>
      <c r="B14" s="178"/>
      <c r="C14" s="178"/>
      <c r="D14" s="178"/>
      <c r="E14" s="181"/>
      <c r="F14" s="178"/>
    </row>
    <row r="15" spans="1:6">
      <c r="A15" s="178"/>
      <c r="B15" s="178"/>
      <c r="C15" s="178"/>
      <c r="D15" s="178"/>
      <c r="E15" s="181"/>
      <c r="F15" s="178"/>
    </row>
    <row r="16" spans="1:6">
      <c r="A16" s="178"/>
      <c r="B16" s="178"/>
      <c r="C16" s="178"/>
      <c r="D16" s="178"/>
      <c r="E16" s="181"/>
      <c r="F16" s="178"/>
    </row>
    <row r="17" spans="1:6">
      <c r="A17" s="178"/>
      <c r="B17" s="178"/>
      <c r="C17" s="178"/>
      <c r="D17" s="178"/>
      <c r="E17" s="181"/>
      <c r="F17" s="178"/>
    </row>
  </sheetData>
  <mergeCells count="8">
    <mergeCell ref="A12:A13"/>
    <mergeCell ref="B12:B13"/>
    <mergeCell ref="C12:C13"/>
    <mergeCell ref="A1:F1"/>
    <mergeCell ref="A2:F2"/>
    <mergeCell ref="A10:A11"/>
    <mergeCell ref="B10:B11"/>
    <mergeCell ref="C10:C11"/>
  </mergeCells>
  <pageMargins left="0.7" right="0.7" top="0.75" bottom="0.75" header="0.3" footer="0.3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497"/>
  <sheetViews>
    <sheetView zoomScale="70" zoomScaleNormal="70" workbookViewId="0">
      <selection activeCell="N29" sqref="N29"/>
    </sheetView>
  </sheetViews>
  <sheetFormatPr defaultColWidth="9" defaultRowHeight="14.4"/>
  <cols>
    <col min="1" max="1" width="16.109375" style="57" customWidth="1"/>
    <col min="2" max="2" width="14.33203125" style="58" customWidth="1"/>
    <col min="3" max="3" width="12.33203125" style="58" customWidth="1"/>
    <col min="4" max="4" width="16.5546875" style="58" bestFit="1" customWidth="1"/>
    <col min="5" max="5" width="16.33203125" style="58" bestFit="1" customWidth="1"/>
    <col min="6" max="6" width="12.109375" style="58" customWidth="1"/>
    <col min="7" max="7" width="23.33203125" style="58" customWidth="1"/>
    <col min="8" max="8" width="18.6640625" style="58" customWidth="1"/>
    <col min="9" max="9" width="12.109375" style="59" customWidth="1"/>
    <col min="10" max="10" width="12.109375" style="62" customWidth="1"/>
    <col min="11" max="11" width="9" style="60" customWidth="1"/>
    <col min="12" max="256" width="9" style="57"/>
    <col min="257" max="257" width="16.109375" style="57" customWidth="1"/>
    <col min="258" max="258" width="14.33203125" style="57" customWidth="1"/>
    <col min="259" max="259" width="12.33203125" style="57" customWidth="1"/>
    <col min="260" max="260" width="16.5546875" style="57" bestFit="1" customWidth="1"/>
    <col min="261" max="261" width="16.33203125" style="57" bestFit="1" customWidth="1"/>
    <col min="262" max="262" width="12.109375" style="57" customWidth="1"/>
    <col min="263" max="263" width="23.33203125" style="57" customWidth="1"/>
    <col min="264" max="264" width="18.6640625" style="57" customWidth="1"/>
    <col min="265" max="266" width="12.109375" style="57" customWidth="1"/>
    <col min="267" max="267" width="9" style="57" customWidth="1"/>
    <col min="268" max="512" width="9" style="57"/>
    <col min="513" max="513" width="16.109375" style="57" customWidth="1"/>
    <col min="514" max="514" width="14.33203125" style="57" customWidth="1"/>
    <col min="515" max="515" width="12.33203125" style="57" customWidth="1"/>
    <col min="516" max="516" width="16.5546875" style="57" bestFit="1" customWidth="1"/>
    <col min="517" max="517" width="16.33203125" style="57" bestFit="1" customWidth="1"/>
    <col min="518" max="518" width="12.109375" style="57" customWidth="1"/>
    <col min="519" max="519" width="23.33203125" style="57" customWidth="1"/>
    <col min="520" max="520" width="18.6640625" style="57" customWidth="1"/>
    <col min="521" max="522" width="12.109375" style="57" customWidth="1"/>
    <col min="523" max="523" width="9" style="57" customWidth="1"/>
    <col min="524" max="768" width="9" style="57"/>
    <col min="769" max="769" width="16.109375" style="57" customWidth="1"/>
    <col min="770" max="770" width="14.33203125" style="57" customWidth="1"/>
    <col min="771" max="771" width="12.33203125" style="57" customWidth="1"/>
    <col min="772" max="772" width="16.5546875" style="57" bestFit="1" customWidth="1"/>
    <col min="773" max="773" width="16.33203125" style="57" bestFit="1" customWidth="1"/>
    <col min="774" max="774" width="12.109375" style="57" customWidth="1"/>
    <col min="775" max="775" width="23.33203125" style="57" customWidth="1"/>
    <col min="776" max="776" width="18.6640625" style="57" customWidth="1"/>
    <col min="777" max="778" width="12.109375" style="57" customWidth="1"/>
    <col min="779" max="779" width="9" style="57" customWidth="1"/>
    <col min="780" max="1024" width="9" style="57"/>
    <col min="1025" max="1025" width="16.109375" style="57" customWidth="1"/>
    <col min="1026" max="1026" width="14.33203125" style="57" customWidth="1"/>
    <col min="1027" max="1027" width="12.33203125" style="57" customWidth="1"/>
    <col min="1028" max="1028" width="16.5546875" style="57" bestFit="1" customWidth="1"/>
    <col min="1029" max="1029" width="16.33203125" style="57" bestFit="1" customWidth="1"/>
    <col min="1030" max="1030" width="12.109375" style="57" customWidth="1"/>
    <col min="1031" max="1031" width="23.33203125" style="57" customWidth="1"/>
    <col min="1032" max="1032" width="18.6640625" style="57" customWidth="1"/>
    <col min="1033" max="1034" width="12.109375" style="57" customWidth="1"/>
    <col min="1035" max="1035" width="9" style="57" customWidth="1"/>
    <col min="1036" max="1280" width="9" style="57"/>
    <col min="1281" max="1281" width="16.109375" style="57" customWidth="1"/>
    <col min="1282" max="1282" width="14.33203125" style="57" customWidth="1"/>
    <col min="1283" max="1283" width="12.33203125" style="57" customWidth="1"/>
    <col min="1284" max="1284" width="16.5546875" style="57" bestFit="1" customWidth="1"/>
    <col min="1285" max="1285" width="16.33203125" style="57" bestFit="1" customWidth="1"/>
    <col min="1286" max="1286" width="12.109375" style="57" customWidth="1"/>
    <col min="1287" max="1287" width="23.33203125" style="57" customWidth="1"/>
    <col min="1288" max="1288" width="18.6640625" style="57" customWidth="1"/>
    <col min="1289" max="1290" width="12.109375" style="57" customWidth="1"/>
    <col min="1291" max="1291" width="9" style="57" customWidth="1"/>
    <col min="1292" max="1536" width="9" style="57"/>
    <col min="1537" max="1537" width="16.109375" style="57" customWidth="1"/>
    <col min="1538" max="1538" width="14.33203125" style="57" customWidth="1"/>
    <col min="1539" max="1539" width="12.33203125" style="57" customWidth="1"/>
    <col min="1540" max="1540" width="16.5546875" style="57" bestFit="1" customWidth="1"/>
    <col min="1541" max="1541" width="16.33203125" style="57" bestFit="1" customWidth="1"/>
    <col min="1542" max="1542" width="12.109375" style="57" customWidth="1"/>
    <col min="1543" max="1543" width="23.33203125" style="57" customWidth="1"/>
    <col min="1544" max="1544" width="18.6640625" style="57" customWidth="1"/>
    <col min="1545" max="1546" width="12.109375" style="57" customWidth="1"/>
    <col min="1547" max="1547" width="9" style="57" customWidth="1"/>
    <col min="1548" max="1792" width="9" style="57"/>
    <col min="1793" max="1793" width="16.109375" style="57" customWidth="1"/>
    <col min="1794" max="1794" width="14.33203125" style="57" customWidth="1"/>
    <col min="1795" max="1795" width="12.33203125" style="57" customWidth="1"/>
    <col min="1796" max="1796" width="16.5546875" style="57" bestFit="1" customWidth="1"/>
    <col min="1797" max="1797" width="16.33203125" style="57" bestFit="1" customWidth="1"/>
    <col min="1798" max="1798" width="12.109375" style="57" customWidth="1"/>
    <col min="1799" max="1799" width="23.33203125" style="57" customWidth="1"/>
    <col min="1800" max="1800" width="18.6640625" style="57" customWidth="1"/>
    <col min="1801" max="1802" width="12.109375" style="57" customWidth="1"/>
    <col min="1803" max="1803" width="9" style="57" customWidth="1"/>
    <col min="1804" max="2048" width="9" style="57"/>
    <col min="2049" max="2049" width="16.109375" style="57" customWidth="1"/>
    <col min="2050" max="2050" width="14.33203125" style="57" customWidth="1"/>
    <col min="2051" max="2051" width="12.33203125" style="57" customWidth="1"/>
    <col min="2052" max="2052" width="16.5546875" style="57" bestFit="1" customWidth="1"/>
    <col min="2053" max="2053" width="16.33203125" style="57" bestFit="1" customWidth="1"/>
    <col min="2054" max="2054" width="12.109375" style="57" customWidth="1"/>
    <col min="2055" max="2055" width="23.33203125" style="57" customWidth="1"/>
    <col min="2056" max="2056" width="18.6640625" style="57" customWidth="1"/>
    <col min="2057" max="2058" width="12.109375" style="57" customWidth="1"/>
    <col min="2059" max="2059" width="9" style="57" customWidth="1"/>
    <col min="2060" max="2304" width="9" style="57"/>
    <col min="2305" max="2305" width="16.109375" style="57" customWidth="1"/>
    <col min="2306" max="2306" width="14.33203125" style="57" customWidth="1"/>
    <col min="2307" max="2307" width="12.33203125" style="57" customWidth="1"/>
    <col min="2308" max="2308" width="16.5546875" style="57" bestFit="1" customWidth="1"/>
    <col min="2309" max="2309" width="16.33203125" style="57" bestFit="1" customWidth="1"/>
    <col min="2310" max="2310" width="12.109375" style="57" customWidth="1"/>
    <col min="2311" max="2311" width="23.33203125" style="57" customWidth="1"/>
    <col min="2312" max="2312" width="18.6640625" style="57" customWidth="1"/>
    <col min="2313" max="2314" width="12.109375" style="57" customWidth="1"/>
    <col min="2315" max="2315" width="9" style="57" customWidth="1"/>
    <col min="2316" max="2560" width="9" style="57"/>
    <col min="2561" max="2561" width="16.109375" style="57" customWidth="1"/>
    <col min="2562" max="2562" width="14.33203125" style="57" customWidth="1"/>
    <col min="2563" max="2563" width="12.33203125" style="57" customWidth="1"/>
    <col min="2564" max="2564" width="16.5546875" style="57" bestFit="1" customWidth="1"/>
    <col min="2565" max="2565" width="16.33203125" style="57" bestFit="1" customWidth="1"/>
    <col min="2566" max="2566" width="12.109375" style="57" customWidth="1"/>
    <col min="2567" max="2567" width="23.33203125" style="57" customWidth="1"/>
    <col min="2568" max="2568" width="18.6640625" style="57" customWidth="1"/>
    <col min="2569" max="2570" width="12.109375" style="57" customWidth="1"/>
    <col min="2571" max="2571" width="9" style="57" customWidth="1"/>
    <col min="2572" max="2816" width="9" style="57"/>
    <col min="2817" max="2817" width="16.109375" style="57" customWidth="1"/>
    <col min="2818" max="2818" width="14.33203125" style="57" customWidth="1"/>
    <col min="2819" max="2819" width="12.33203125" style="57" customWidth="1"/>
    <col min="2820" max="2820" width="16.5546875" style="57" bestFit="1" customWidth="1"/>
    <col min="2821" max="2821" width="16.33203125" style="57" bestFit="1" customWidth="1"/>
    <col min="2822" max="2822" width="12.109375" style="57" customWidth="1"/>
    <col min="2823" max="2823" width="23.33203125" style="57" customWidth="1"/>
    <col min="2824" max="2824" width="18.6640625" style="57" customWidth="1"/>
    <col min="2825" max="2826" width="12.109375" style="57" customWidth="1"/>
    <col min="2827" max="2827" width="9" style="57" customWidth="1"/>
    <col min="2828" max="3072" width="9" style="57"/>
    <col min="3073" max="3073" width="16.109375" style="57" customWidth="1"/>
    <col min="3074" max="3074" width="14.33203125" style="57" customWidth="1"/>
    <col min="3075" max="3075" width="12.33203125" style="57" customWidth="1"/>
    <col min="3076" max="3076" width="16.5546875" style="57" bestFit="1" customWidth="1"/>
    <col min="3077" max="3077" width="16.33203125" style="57" bestFit="1" customWidth="1"/>
    <col min="3078" max="3078" width="12.109375" style="57" customWidth="1"/>
    <col min="3079" max="3079" width="23.33203125" style="57" customWidth="1"/>
    <col min="3080" max="3080" width="18.6640625" style="57" customWidth="1"/>
    <col min="3081" max="3082" width="12.109375" style="57" customWidth="1"/>
    <col min="3083" max="3083" width="9" style="57" customWidth="1"/>
    <col min="3084" max="3328" width="9" style="57"/>
    <col min="3329" max="3329" width="16.109375" style="57" customWidth="1"/>
    <col min="3330" max="3330" width="14.33203125" style="57" customWidth="1"/>
    <col min="3331" max="3331" width="12.33203125" style="57" customWidth="1"/>
    <col min="3332" max="3332" width="16.5546875" style="57" bestFit="1" customWidth="1"/>
    <col min="3333" max="3333" width="16.33203125" style="57" bestFit="1" customWidth="1"/>
    <col min="3334" max="3334" width="12.109375" style="57" customWidth="1"/>
    <col min="3335" max="3335" width="23.33203125" style="57" customWidth="1"/>
    <col min="3336" max="3336" width="18.6640625" style="57" customWidth="1"/>
    <col min="3337" max="3338" width="12.109375" style="57" customWidth="1"/>
    <col min="3339" max="3339" width="9" style="57" customWidth="1"/>
    <col min="3340" max="3584" width="9" style="57"/>
    <col min="3585" max="3585" width="16.109375" style="57" customWidth="1"/>
    <col min="3586" max="3586" width="14.33203125" style="57" customWidth="1"/>
    <col min="3587" max="3587" width="12.33203125" style="57" customWidth="1"/>
    <col min="3588" max="3588" width="16.5546875" style="57" bestFit="1" customWidth="1"/>
    <col min="3589" max="3589" width="16.33203125" style="57" bestFit="1" customWidth="1"/>
    <col min="3590" max="3590" width="12.109375" style="57" customWidth="1"/>
    <col min="3591" max="3591" width="23.33203125" style="57" customWidth="1"/>
    <col min="3592" max="3592" width="18.6640625" style="57" customWidth="1"/>
    <col min="3593" max="3594" width="12.109375" style="57" customWidth="1"/>
    <col min="3595" max="3595" width="9" style="57" customWidth="1"/>
    <col min="3596" max="3840" width="9" style="57"/>
    <col min="3841" max="3841" width="16.109375" style="57" customWidth="1"/>
    <col min="3842" max="3842" width="14.33203125" style="57" customWidth="1"/>
    <col min="3843" max="3843" width="12.33203125" style="57" customWidth="1"/>
    <col min="3844" max="3844" width="16.5546875" style="57" bestFit="1" customWidth="1"/>
    <col min="3845" max="3845" width="16.33203125" style="57" bestFit="1" customWidth="1"/>
    <col min="3846" max="3846" width="12.109375" style="57" customWidth="1"/>
    <col min="3847" max="3847" width="23.33203125" style="57" customWidth="1"/>
    <col min="3848" max="3848" width="18.6640625" style="57" customWidth="1"/>
    <col min="3849" max="3850" width="12.109375" style="57" customWidth="1"/>
    <col min="3851" max="3851" width="9" style="57" customWidth="1"/>
    <col min="3852" max="4096" width="9" style="57"/>
    <col min="4097" max="4097" width="16.109375" style="57" customWidth="1"/>
    <col min="4098" max="4098" width="14.33203125" style="57" customWidth="1"/>
    <col min="4099" max="4099" width="12.33203125" style="57" customWidth="1"/>
    <col min="4100" max="4100" width="16.5546875" style="57" bestFit="1" customWidth="1"/>
    <col min="4101" max="4101" width="16.33203125" style="57" bestFit="1" customWidth="1"/>
    <col min="4102" max="4102" width="12.109375" style="57" customWidth="1"/>
    <col min="4103" max="4103" width="23.33203125" style="57" customWidth="1"/>
    <col min="4104" max="4104" width="18.6640625" style="57" customWidth="1"/>
    <col min="4105" max="4106" width="12.109375" style="57" customWidth="1"/>
    <col min="4107" max="4107" width="9" style="57" customWidth="1"/>
    <col min="4108" max="4352" width="9" style="57"/>
    <col min="4353" max="4353" width="16.109375" style="57" customWidth="1"/>
    <col min="4354" max="4354" width="14.33203125" style="57" customWidth="1"/>
    <col min="4355" max="4355" width="12.33203125" style="57" customWidth="1"/>
    <col min="4356" max="4356" width="16.5546875" style="57" bestFit="1" customWidth="1"/>
    <col min="4357" max="4357" width="16.33203125" style="57" bestFit="1" customWidth="1"/>
    <col min="4358" max="4358" width="12.109375" style="57" customWidth="1"/>
    <col min="4359" max="4359" width="23.33203125" style="57" customWidth="1"/>
    <col min="4360" max="4360" width="18.6640625" style="57" customWidth="1"/>
    <col min="4361" max="4362" width="12.109375" style="57" customWidth="1"/>
    <col min="4363" max="4363" width="9" style="57" customWidth="1"/>
    <col min="4364" max="4608" width="9" style="57"/>
    <col min="4609" max="4609" width="16.109375" style="57" customWidth="1"/>
    <col min="4610" max="4610" width="14.33203125" style="57" customWidth="1"/>
    <col min="4611" max="4611" width="12.33203125" style="57" customWidth="1"/>
    <col min="4612" max="4612" width="16.5546875" style="57" bestFit="1" customWidth="1"/>
    <col min="4613" max="4613" width="16.33203125" style="57" bestFit="1" customWidth="1"/>
    <col min="4614" max="4614" width="12.109375" style="57" customWidth="1"/>
    <col min="4615" max="4615" width="23.33203125" style="57" customWidth="1"/>
    <col min="4616" max="4616" width="18.6640625" style="57" customWidth="1"/>
    <col min="4617" max="4618" width="12.109375" style="57" customWidth="1"/>
    <col min="4619" max="4619" width="9" style="57" customWidth="1"/>
    <col min="4620" max="4864" width="9" style="57"/>
    <col min="4865" max="4865" width="16.109375" style="57" customWidth="1"/>
    <col min="4866" max="4866" width="14.33203125" style="57" customWidth="1"/>
    <col min="4867" max="4867" width="12.33203125" style="57" customWidth="1"/>
    <col min="4868" max="4868" width="16.5546875" style="57" bestFit="1" customWidth="1"/>
    <col min="4869" max="4869" width="16.33203125" style="57" bestFit="1" customWidth="1"/>
    <col min="4870" max="4870" width="12.109375" style="57" customWidth="1"/>
    <col min="4871" max="4871" width="23.33203125" style="57" customWidth="1"/>
    <col min="4872" max="4872" width="18.6640625" style="57" customWidth="1"/>
    <col min="4873" max="4874" width="12.109375" style="57" customWidth="1"/>
    <col min="4875" max="4875" width="9" style="57" customWidth="1"/>
    <col min="4876" max="5120" width="9" style="57"/>
    <col min="5121" max="5121" width="16.109375" style="57" customWidth="1"/>
    <col min="5122" max="5122" width="14.33203125" style="57" customWidth="1"/>
    <col min="5123" max="5123" width="12.33203125" style="57" customWidth="1"/>
    <col min="5124" max="5124" width="16.5546875" style="57" bestFit="1" customWidth="1"/>
    <col min="5125" max="5125" width="16.33203125" style="57" bestFit="1" customWidth="1"/>
    <col min="5126" max="5126" width="12.109375" style="57" customWidth="1"/>
    <col min="5127" max="5127" width="23.33203125" style="57" customWidth="1"/>
    <col min="5128" max="5128" width="18.6640625" style="57" customWidth="1"/>
    <col min="5129" max="5130" width="12.109375" style="57" customWidth="1"/>
    <col min="5131" max="5131" width="9" style="57" customWidth="1"/>
    <col min="5132" max="5376" width="9" style="57"/>
    <col min="5377" max="5377" width="16.109375" style="57" customWidth="1"/>
    <col min="5378" max="5378" width="14.33203125" style="57" customWidth="1"/>
    <col min="5379" max="5379" width="12.33203125" style="57" customWidth="1"/>
    <col min="5380" max="5380" width="16.5546875" style="57" bestFit="1" customWidth="1"/>
    <col min="5381" max="5381" width="16.33203125" style="57" bestFit="1" customWidth="1"/>
    <col min="5382" max="5382" width="12.109375" style="57" customWidth="1"/>
    <col min="5383" max="5383" width="23.33203125" style="57" customWidth="1"/>
    <col min="5384" max="5384" width="18.6640625" style="57" customWidth="1"/>
    <col min="5385" max="5386" width="12.109375" style="57" customWidth="1"/>
    <col min="5387" max="5387" width="9" style="57" customWidth="1"/>
    <col min="5388" max="5632" width="9" style="57"/>
    <col min="5633" max="5633" width="16.109375" style="57" customWidth="1"/>
    <col min="5634" max="5634" width="14.33203125" style="57" customWidth="1"/>
    <col min="5635" max="5635" width="12.33203125" style="57" customWidth="1"/>
    <col min="5636" max="5636" width="16.5546875" style="57" bestFit="1" customWidth="1"/>
    <col min="5637" max="5637" width="16.33203125" style="57" bestFit="1" customWidth="1"/>
    <col min="5638" max="5638" width="12.109375" style="57" customWidth="1"/>
    <col min="5639" max="5639" width="23.33203125" style="57" customWidth="1"/>
    <col min="5640" max="5640" width="18.6640625" style="57" customWidth="1"/>
    <col min="5641" max="5642" width="12.109375" style="57" customWidth="1"/>
    <col min="5643" max="5643" width="9" style="57" customWidth="1"/>
    <col min="5644" max="5888" width="9" style="57"/>
    <col min="5889" max="5889" width="16.109375" style="57" customWidth="1"/>
    <col min="5890" max="5890" width="14.33203125" style="57" customWidth="1"/>
    <col min="5891" max="5891" width="12.33203125" style="57" customWidth="1"/>
    <col min="5892" max="5892" width="16.5546875" style="57" bestFit="1" customWidth="1"/>
    <col min="5893" max="5893" width="16.33203125" style="57" bestFit="1" customWidth="1"/>
    <col min="5894" max="5894" width="12.109375" style="57" customWidth="1"/>
    <col min="5895" max="5895" width="23.33203125" style="57" customWidth="1"/>
    <col min="5896" max="5896" width="18.6640625" style="57" customWidth="1"/>
    <col min="5897" max="5898" width="12.109375" style="57" customWidth="1"/>
    <col min="5899" max="5899" width="9" style="57" customWidth="1"/>
    <col min="5900" max="6144" width="9" style="57"/>
    <col min="6145" max="6145" width="16.109375" style="57" customWidth="1"/>
    <col min="6146" max="6146" width="14.33203125" style="57" customWidth="1"/>
    <col min="6147" max="6147" width="12.33203125" style="57" customWidth="1"/>
    <col min="6148" max="6148" width="16.5546875" style="57" bestFit="1" customWidth="1"/>
    <col min="6149" max="6149" width="16.33203125" style="57" bestFit="1" customWidth="1"/>
    <col min="6150" max="6150" width="12.109375" style="57" customWidth="1"/>
    <col min="6151" max="6151" width="23.33203125" style="57" customWidth="1"/>
    <col min="6152" max="6152" width="18.6640625" style="57" customWidth="1"/>
    <col min="6153" max="6154" width="12.109375" style="57" customWidth="1"/>
    <col min="6155" max="6155" width="9" style="57" customWidth="1"/>
    <col min="6156" max="6400" width="9" style="57"/>
    <col min="6401" max="6401" width="16.109375" style="57" customWidth="1"/>
    <col min="6402" max="6402" width="14.33203125" style="57" customWidth="1"/>
    <col min="6403" max="6403" width="12.33203125" style="57" customWidth="1"/>
    <col min="6404" max="6404" width="16.5546875" style="57" bestFit="1" customWidth="1"/>
    <col min="6405" max="6405" width="16.33203125" style="57" bestFit="1" customWidth="1"/>
    <col min="6406" max="6406" width="12.109375" style="57" customWidth="1"/>
    <col min="6407" max="6407" width="23.33203125" style="57" customWidth="1"/>
    <col min="6408" max="6408" width="18.6640625" style="57" customWidth="1"/>
    <col min="6409" max="6410" width="12.109375" style="57" customWidth="1"/>
    <col min="6411" max="6411" width="9" style="57" customWidth="1"/>
    <col min="6412" max="6656" width="9" style="57"/>
    <col min="6657" max="6657" width="16.109375" style="57" customWidth="1"/>
    <col min="6658" max="6658" width="14.33203125" style="57" customWidth="1"/>
    <col min="6659" max="6659" width="12.33203125" style="57" customWidth="1"/>
    <col min="6660" max="6660" width="16.5546875" style="57" bestFit="1" customWidth="1"/>
    <col min="6661" max="6661" width="16.33203125" style="57" bestFit="1" customWidth="1"/>
    <col min="6662" max="6662" width="12.109375" style="57" customWidth="1"/>
    <col min="6663" max="6663" width="23.33203125" style="57" customWidth="1"/>
    <col min="6664" max="6664" width="18.6640625" style="57" customWidth="1"/>
    <col min="6665" max="6666" width="12.109375" style="57" customWidth="1"/>
    <col min="6667" max="6667" width="9" style="57" customWidth="1"/>
    <col min="6668" max="6912" width="9" style="57"/>
    <col min="6913" max="6913" width="16.109375" style="57" customWidth="1"/>
    <col min="6914" max="6914" width="14.33203125" style="57" customWidth="1"/>
    <col min="6915" max="6915" width="12.33203125" style="57" customWidth="1"/>
    <col min="6916" max="6916" width="16.5546875" style="57" bestFit="1" customWidth="1"/>
    <col min="6917" max="6917" width="16.33203125" style="57" bestFit="1" customWidth="1"/>
    <col min="6918" max="6918" width="12.109375" style="57" customWidth="1"/>
    <col min="6919" max="6919" width="23.33203125" style="57" customWidth="1"/>
    <col min="6920" max="6920" width="18.6640625" style="57" customWidth="1"/>
    <col min="6921" max="6922" width="12.109375" style="57" customWidth="1"/>
    <col min="6923" max="6923" width="9" style="57" customWidth="1"/>
    <col min="6924" max="7168" width="9" style="57"/>
    <col min="7169" max="7169" width="16.109375" style="57" customWidth="1"/>
    <col min="7170" max="7170" width="14.33203125" style="57" customWidth="1"/>
    <col min="7171" max="7171" width="12.33203125" style="57" customWidth="1"/>
    <col min="7172" max="7172" width="16.5546875" style="57" bestFit="1" customWidth="1"/>
    <col min="7173" max="7173" width="16.33203125" style="57" bestFit="1" customWidth="1"/>
    <col min="7174" max="7174" width="12.109375" style="57" customWidth="1"/>
    <col min="7175" max="7175" width="23.33203125" style="57" customWidth="1"/>
    <col min="7176" max="7176" width="18.6640625" style="57" customWidth="1"/>
    <col min="7177" max="7178" width="12.109375" style="57" customWidth="1"/>
    <col min="7179" max="7179" width="9" style="57" customWidth="1"/>
    <col min="7180" max="7424" width="9" style="57"/>
    <col min="7425" max="7425" width="16.109375" style="57" customWidth="1"/>
    <col min="7426" max="7426" width="14.33203125" style="57" customWidth="1"/>
    <col min="7427" max="7427" width="12.33203125" style="57" customWidth="1"/>
    <col min="7428" max="7428" width="16.5546875" style="57" bestFit="1" customWidth="1"/>
    <col min="7429" max="7429" width="16.33203125" style="57" bestFit="1" customWidth="1"/>
    <col min="7430" max="7430" width="12.109375" style="57" customWidth="1"/>
    <col min="7431" max="7431" width="23.33203125" style="57" customWidth="1"/>
    <col min="7432" max="7432" width="18.6640625" style="57" customWidth="1"/>
    <col min="7433" max="7434" width="12.109375" style="57" customWidth="1"/>
    <col min="7435" max="7435" width="9" style="57" customWidth="1"/>
    <col min="7436" max="7680" width="9" style="57"/>
    <col min="7681" max="7681" width="16.109375" style="57" customWidth="1"/>
    <col min="7682" max="7682" width="14.33203125" style="57" customWidth="1"/>
    <col min="7683" max="7683" width="12.33203125" style="57" customWidth="1"/>
    <col min="7684" max="7684" width="16.5546875" style="57" bestFit="1" customWidth="1"/>
    <col min="7685" max="7685" width="16.33203125" style="57" bestFit="1" customWidth="1"/>
    <col min="7686" max="7686" width="12.109375" style="57" customWidth="1"/>
    <col min="7687" max="7687" width="23.33203125" style="57" customWidth="1"/>
    <col min="7688" max="7688" width="18.6640625" style="57" customWidth="1"/>
    <col min="7689" max="7690" width="12.109375" style="57" customWidth="1"/>
    <col min="7691" max="7691" width="9" style="57" customWidth="1"/>
    <col min="7692" max="7936" width="9" style="57"/>
    <col min="7937" max="7937" width="16.109375" style="57" customWidth="1"/>
    <col min="7938" max="7938" width="14.33203125" style="57" customWidth="1"/>
    <col min="7939" max="7939" width="12.33203125" style="57" customWidth="1"/>
    <col min="7940" max="7940" width="16.5546875" style="57" bestFit="1" customWidth="1"/>
    <col min="7941" max="7941" width="16.33203125" style="57" bestFit="1" customWidth="1"/>
    <col min="7942" max="7942" width="12.109375" style="57" customWidth="1"/>
    <col min="7943" max="7943" width="23.33203125" style="57" customWidth="1"/>
    <col min="7944" max="7944" width="18.6640625" style="57" customWidth="1"/>
    <col min="7945" max="7946" width="12.109375" style="57" customWidth="1"/>
    <col min="7947" max="7947" width="9" style="57" customWidth="1"/>
    <col min="7948" max="8192" width="9" style="57"/>
    <col min="8193" max="8193" width="16.109375" style="57" customWidth="1"/>
    <col min="8194" max="8194" width="14.33203125" style="57" customWidth="1"/>
    <col min="8195" max="8195" width="12.33203125" style="57" customWidth="1"/>
    <col min="8196" max="8196" width="16.5546875" style="57" bestFit="1" customWidth="1"/>
    <col min="8197" max="8197" width="16.33203125" style="57" bestFit="1" customWidth="1"/>
    <col min="8198" max="8198" width="12.109375" style="57" customWidth="1"/>
    <col min="8199" max="8199" width="23.33203125" style="57" customWidth="1"/>
    <col min="8200" max="8200" width="18.6640625" style="57" customWidth="1"/>
    <col min="8201" max="8202" width="12.109375" style="57" customWidth="1"/>
    <col min="8203" max="8203" width="9" style="57" customWidth="1"/>
    <col min="8204" max="8448" width="9" style="57"/>
    <col min="8449" max="8449" width="16.109375" style="57" customWidth="1"/>
    <col min="8450" max="8450" width="14.33203125" style="57" customWidth="1"/>
    <col min="8451" max="8451" width="12.33203125" style="57" customWidth="1"/>
    <col min="8452" max="8452" width="16.5546875" style="57" bestFit="1" customWidth="1"/>
    <col min="8453" max="8453" width="16.33203125" style="57" bestFit="1" customWidth="1"/>
    <col min="8454" max="8454" width="12.109375" style="57" customWidth="1"/>
    <col min="8455" max="8455" width="23.33203125" style="57" customWidth="1"/>
    <col min="8456" max="8456" width="18.6640625" style="57" customWidth="1"/>
    <col min="8457" max="8458" width="12.109375" style="57" customWidth="1"/>
    <col min="8459" max="8459" width="9" style="57" customWidth="1"/>
    <col min="8460" max="8704" width="9" style="57"/>
    <col min="8705" max="8705" width="16.109375" style="57" customWidth="1"/>
    <col min="8706" max="8706" width="14.33203125" style="57" customWidth="1"/>
    <col min="8707" max="8707" width="12.33203125" style="57" customWidth="1"/>
    <col min="8708" max="8708" width="16.5546875" style="57" bestFit="1" customWidth="1"/>
    <col min="8709" max="8709" width="16.33203125" style="57" bestFit="1" customWidth="1"/>
    <col min="8710" max="8710" width="12.109375" style="57" customWidth="1"/>
    <col min="8711" max="8711" width="23.33203125" style="57" customWidth="1"/>
    <col min="8712" max="8712" width="18.6640625" style="57" customWidth="1"/>
    <col min="8713" max="8714" width="12.109375" style="57" customWidth="1"/>
    <col min="8715" max="8715" width="9" style="57" customWidth="1"/>
    <col min="8716" max="8960" width="9" style="57"/>
    <col min="8961" max="8961" width="16.109375" style="57" customWidth="1"/>
    <col min="8962" max="8962" width="14.33203125" style="57" customWidth="1"/>
    <col min="8963" max="8963" width="12.33203125" style="57" customWidth="1"/>
    <col min="8964" max="8964" width="16.5546875" style="57" bestFit="1" customWidth="1"/>
    <col min="8965" max="8965" width="16.33203125" style="57" bestFit="1" customWidth="1"/>
    <col min="8966" max="8966" width="12.109375" style="57" customWidth="1"/>
    <col min="8967" max="8967" width="23.33203125" style="57" customWidth="1"/>
    <col min="8968" max="8968" width="18.6640625" style="57" customWidth="1"/>
    <col min="8969" max="8970" width="12.109375" style="57" customWidth="1"/>
    <col min="8971" max="8971" width="9" style="57" customWidth="1"/>
    <col min="8972" max="9216" width="9" style="57"/>
    <col min="9217" max="9217" width="16.109375" style="57" customWidth="1"/>
    <col min="9218" max="9218" width="14.33203125" style="57" customWidth="1"/>
    <col min="9219" max="9219" width="12.33203125" style="57" customWidth="1"/>
    <col min="9220" max="9220" width="16.5546875" style="57" bestFit="1" customWidth="1"/>
    <col min="9221" max="9221" width="16.33203125" style="57" bestFit="1" customWidth="1"/>
    <col min="9222" max="9222" width="12.109375" style="57" customWidth="1"/>
    <col min="9223" max="9223" width="23.33203125" style="57" customWidth="1"/>
    <col min="9224" max="9224" width="18.6640625" style="57" customWidth="1"/>
    <col min="9225" max="9226" width="12.109375" style="57" customWidth="1"/>
    <col min="9227" max="9227" width="9" style="57" customWidth="1"/>
    <col min="9228" max="9472" width="9" style="57"/>
    <col min="9473" max="9473" width="16.109375" style="57" customWidth="1"/>
    <col min="9474" max="9474" width="14.33203125" style="57" customWidth="1"/>
    <col min="9475" max="9475" width="12.33203125" style="57" customWidth="1"/>
    <col min="9476" max="9476" width="16.5546875" style="57" bestFit="1" customWidth="1"/>
    <col min="9477" max="9477" width="16.33203125" style="57" bestFit="1" customWidth="1"/>
    <col min="9478" max="9478" width="12.109375" style="57" customWidth="1"/>
    <col min="9479" max="9479" width="23.33203125" style="57" customWidth="1"/>
    <col min="9480" max="9480" width="18.6640625" style="57" customWidth="1"/>
    <col min="9481" max="9482" width="12.109375" style="57" customWidth="1"/>
    <col min="9483" max="9483" width="9" style="57" customWidth="1"/>
    <col min="9484" max="9728" width="9" style="57"/>
    <col min="9729" max="9729" width="16.109375" style="57" customWidth="1"/>
    <col min="9730" max="9730" width="14.33203125" style="57" customWidth="1"/>
    <col min="9731" max="9731" width="12.33203125" style="57" customWidth="1"/>
    <col min="9732" max="9732" width="16.5546875" style="57" bestFit="1" customWidth="1"/>
    <col min="9733" max="9733" width="16.33203125" style="57" bestFit="1" customWidth="1"/>
    <col min="9734" max="9734" width="12.109375" style="57" customWidth="1"/>
    <col min="9735" max="9735" width="23.33203125" style="57" customWidth="1"/>
    <col min="9736" max="9736" width="18.6640625" style="57" customWidth="1"/>
    <col min="9737" max="9738" width="12.109375" style="57" customWidth="1"/>
    <col min="9739" max="9739" width="9" style="57" customWidth="1"/>
    <col min="9740" max="9984" width="9" style="57"/>
    <col min="9985" max="9985" width="16.109375" style="57" customWidth="1"/>
    <col min="9986" max="9986" width="14.33203125" style="57" customWidth="1"/>
    <col min="9987" max="9987" width="12.33203125" style="57" customWidth="1"/>
    <col min="9988" max="9988" width="16.5546875" style="57" bestFit="1" customWidth="1"/>
    <col min="9989" max="9989" width="16.33203125" style="57" bestFit="1" customWidth="1"/>
    <col min="9990" max="9990" width="12.109375" style="57" customWidth="1"/>
    <col min="9991" max="9991" width="23.33203125" style="57" customWidth="1"/>
    <col min="9992" max="9992" width="18.6640625" style="57" customWidth="1"/>
    <col min="9993" max="9994" width="12.109375" style="57" customWidth="1"/>
    <col min="9995" max="9995" width="9" style="57" customWidth="1"/>
    <col min="9996" max="10240" width="9" style="57"/>
    <col min="10241" max="10241" width="16.109375" style="57" customWidth="1"/>
    <col min="10242" max="10242" width="14.33203125" style="57" customWidth="1"/>
    <col min="10243" max="10243" width="12.33203125" style="57" customWidth="1"/>
    <col min="10244" max="10244" width="16.5546875" style="57" bestFit="1" customWidth="1"/>
    <col min="10245" max="10245" width="16.33203125" style="57" bestFit="1" customWidth="1"/>
    <col min="10246" max="10246" width="12.109375" style="57" customWidth="1"/>
    <col min="10247" max="10247" width="23.33203125" style="57" customWidth="1"/>
    <col min="10248" max="10248" width="18.6640625" style="57" customWidth="1"/>
    <col min="10249" max="10250" width="12.109375" style="57" customWidth="1"/>
    <col min="10251" max="10251" width="9" style="57" customWidth="1"/>
    <col min="10252" max="10496" width="9" style="57"/>
    <col min="10497" max="10497" width="16.109375" style="57" customWidth="1"/>
    <col min="10498" max="10498" width="14.33203125" style="57" customWidth="1"/>
    <col min="10499" max="10499" width="12.33203125" style="57" customWidth="1"/>
    <col min="10500" max="10500" width="16.5546875" style="57" bestFit="1" customWidth="1"/>
    <col min="10501" max="10501" width="16.33203125" style="57" bestFit="1" customWidth="1"/>
    <col min="10502" max="10502" width="12.109375" style="57" customWidth="1"/>
    <col min="10503" max="10503" width="23.33203125" style="57" customWidth="1"/>
    <col min="10504" max="10504" width="18.6640625" style="57" customWidth="1"/>
    <col min="10505" max="10506" width="12.109375" style="57" customWidth="1"/>
    <col min="10507" max="10507" width="9" style="57" customWidth="1"/>
    <col min="10508" max="10752" width="9" style="57"/>
    <col min="10753" max="10753" width="16.109375" style="57" customWidth="1"/>
    <col min="10754" max="10754" width="14.33203125" style="57" customWidth="1"/>
    <col min="10755" max="10755" width="12.33203125" style="57" customWidth="1"/>
    <col min="10756" max="10756" width="16.5546875" style="57" bestFit="1" customWidth="1"/>
    <col min="10757" max="10757" width="16.33203125" style="57" bestFit="1" customWidth="1"/>
    <col min="10758" max="10758" width="12.109375" style="57" customWidth="1"/>
    <col min="10759" max="10759" width="23.33203125" style="57" customWidth="1"/>
    <col min="10760" max="10760" width="18.6640625" style="57" customWidth="1"/>
    <col min="10761" max="10762" width="12.109375" style="57" customWidth="1"/>
    <col min="10763" max="10763" width="9" style="57" customWidth="1"/>
    <col min="10764" max="11008" width="9" style="57"/>
    <col min="11009" max="11009" width="16.109375" style="57" customWidth="1"/>
    <col min="11010" max="11010" width="14.33203125" style="57" customWidth="1"/>
    <col min="11011" max="11011" width="12.33203125" style="57" customWidth="1"/>
    <col min="11012" max="11012" width="16.5546875" style="57" bestFit="1" customWidth="1"/>
    <col min="11013" max="11013" width="16.33203125" style="57" bestFit="1" customWidth="1"/>
    <col min="11014" max="11014" width="12.109375" style="57" customWidth="1"/>
    <col min="11015" max="11015" width="23.33203125" style="57" customWidth="1"/>
    <col min="11016" max="11016" width="18.6640625" style="57" customWidth="1"/>
    <col min="11017" max="11018" width="12.109375" style="57" customWidth="1"/>
    <col min="11019" max="11019" width="9" style="57" customWidth="1"/>
    <col min="11020" max="11264" width="9" style="57"/>
    <col min="11265" max="11265" width="16.109375" style="57" customWidth="1"/>
    <col min="11266" max="11266" width="14.33203125" style="57" customWidth="1"/>
    <col min="11267" max="11267" width="12.33203125" style="57" customWidth="1"/>
    <col min="11268" max="11268" width="16.5546875" style="57" bestFit="1" customWidth="1"/>
    <col min="11269" max="11269" width="16.33203125" style="57" bestFit="1" customWidth="1"/>
    <col min="11270" max="11270" width="12.109375" style="57" customWidth="1"/>
    <col min="11271" max="11271" width="23.33203125" style="57" customWidth="1"/>
    <col min="11272" max="11272" width="18.6640625" style="57" customWidth="1"/>
    <col min="11273" max="11274" width="12.109375" style="57" customWidth="1"/>
    <col min="11275" max="11275" width="9" style="57" customWidth="1"/>
    <col min="11276" max="11520" width="9" style="57"/>
    <col min="11521" max="11521" width="16.109375" style="57" customWidth="1"/>
    <col min="11522" max="11522" width="14.33203125" style="57" customWidth="1"/>
    <col min="11523" max="11523" width="12.33203125" style="57" customWidth="1"/>
    <col min="11524" max="11524" width="16.5546875" style="57" bestFit="1" customWidth="1"/>
    <col min="11525" max="11525" width="16.33203125" style="57" bestFit="1" customWidth="1"/>
    <col min="11526" max="11526" width="12.109375" style="57" customWidth="1"/>
    <col min="11527" max="11527" width="23.33203125" style="57" customWidth="1"/>
    <col min="11528" max="11528" width="18.6640625" style="57" customWidth="1"/>
    <col min="11529" max="11530" width="12.109375" style="57" customWidth="1"/>
    <col min="11531" max="11531" width="9" style="57" customWidth="1"/>
    <col min="11532" max="11776" width="9" style="57"/>
    <col min="11777" max="11777" width="16.109375" style="57" customWidth="1"/>
    <col min="11778" max="11778" width="14.33203125" style="57" customWidth="1"/>
    <col min="11779" max="11779" width="12.33203125" style="57" customWidth="1"/>
    <col min="11780" max="11780" width="16.5546875" style="57" bestFit="1" customWidth="1"/>
    <col min="11781" max="11781" width="16.33203125" style="57" bestFit="1" customWidth="1"/>
    <col min="11782" max="11782" width="12.109375" style="57" customWidth="1"/>
    <col min="11783" max="11783" width="23.33203125" style="57" customWidth="1"/>
    <col min="11784" max="11784" width="18.6640625" style="57" customWidth="1"/>
    <col min="11785" max="11786" width="12.109375" style="57" customWidth="1"/>
    <col min="11787" max="11787" width="9" style="57" customWidth="1"/>
    <col min="11788" max="12032" width="9" style="57"/>
    <col min="12033" max="12033" width="16.109375" style="57" customWidth="1"/>
    <col min="12034" max="12034" width="14.33203125" style="57" customWidth="1"/>
    <col min="12035" max="12035" width="12.33203125" style="57" customWidth="1"/>
    <col min="12036" max="12036" width="16.5546875" style="57" bestFit="1" customWidth="1"/>
    <col min="12037" max="12037" width="16.33203125" style="57" bestFit="1" customWidth="1"/>
    <col min="12038" max="12038" width="12.109375" style="57" customWidth="1"/>
    <col min="12039" max="12039" width="23.33203125" style="57" customWidth="1"/>
    <col min="12040" max="12040" width="18.6640625" style="57" customWidth="1"/>
    <col min="12041" max="12042" width="12.109375" style="57" customWidth="1"/>
    <col min="12043" max="12043" width="9" style="57" customWidth="1"/>
    <col min="12044" max="12288" width="9" style="57"/>
    <col min="12289" max="12289" width="16.109375" style="57" customWidth="1"/>
    <col min="12290" max="12290" width="14.33203125" style="57" customWidth="1"/>
    <col min="12291" max="12291" width="12.33203125" style="57" customWidth="1"/>
    <col min="12292" max="12292" width="16.5546875" style="57" bestFit="1" customWidth="1"/>
    <col min="12293" max="12293" width="16.33203125" style="57" bestFit="1" customWidth="1"/>
    <col min="12294" max="12294" width="12.109375" style="57" customWidth="1"/>
    <col min="12295" max="12295" width="23.33203125" style="57" customWidth="1"/>
    <col min="12296" max="12296" width="18.6640625" style="57" customWidth="1"/>
    <col min="12297" max="12298" width="12.109375" style="57" customWidth="1"/>
    <col min="12299" max="12299" width="9" style="57" customWidth="1"/>
    <col min="12300" max="12544" width="9" style="57"/>
    <col min="12545" max="12545" width="16.109375" style="57" customWidth="1"/>
    <col min="12546" max="12546" width="14.33203125" style="57" customWidth="1"/>
    <col min="12547" max="12547" width="12.33203125" style="57" customWidth="1"/>
    <col min="12548" max="12548" width="16.5546875" style="57" bestFit="1" customWidth="1"/>
    <col min="12549" max="12549" width="16.33203125" style="57" bestFit="1" customWidth="1"/>
    <col min="12550" max="12550" width="12.109375" style="57" customWidth="1"/>
    <col min="12551" max="12551" width="23.33203125" style="57" customWidth="1"/>
    <col min="12552" max="12552" width="18.6640625" style="57" customWidth="1"/>
    <col min="12553" max="12554" width="12.109375" style="57" customWidth="1"/>
    <col min="12555" max="12555" width="9" style="57" customWidth="1"/>
    <col min="12556" max="12800" width="9" style="57"/>
    <col min="12801" max="12801" width="16.109375" style="57" customWidth="1"/>
    <col min="12802" max="12802" width="14.33203125" style="57" customWidth="1"/>
    <col min="12803" max="12803" width="12.33203125" style="57" customWidth="1"/>
    <col min="12804" max="12804" width="16.5546875" style="57" bestFit="1" customWidth="1"/>
    <col min="12805" max="12805" width="16.33203125" style="57" bestFit="1" customWidth="1"/>
    <col min="12806" max="12806" width="12.109375" style="57" customWidth="1"/>
    <col min="12807" max="12807" width="23.33203125" style="57" customWidth="1"/>
    <col min="12808" max="12808" width="18.6640625" style="57" customWidth="1"/>
    <col min="12809" max="12810" width="12.109375" style="57" customWidth="1"/>
    <col min="12811" max="12811" width="9" style="57" customWidth="1"/>
    <col min="12812" max="13056" width="9" style="57"/>
    <col min="13057" max="13057" width="16.109375" style="57" customWidth="1"/>
    <col min="13058" max="13058" width="14.33203125" style="57" customWidth="1"/>
    <col min="13059" max="13059" width="12.33203125" style="57" customWidth="1"/>
    <col min="13060" max="13060" width="16.5546875" style="57" bestFit="1" customWidth="1"/>
    <col min="13061" max="13061" width="16.33203125" style="57" bestFit="1" customWidth="1"/>
    <col min="13062" max="13062" width="12.109375" style="57" customWidth="1"/>
    <col min="13063" max="13063" width="23.33203125" style="57" customWidth="1"/>
    <col min="13064" max="13064" width="18.6640625" style="57" customWidth="1"/>
    <col min="13065" max="13066" width="12.109375" style="57" customWidth="1"/>
    <col min="13067" max="13067" width="9" style="57" customWidth="1"/>
    <col min="13068" max="13312" width="9" style="57"/>
    <col min="13313" max="13313" width="16.109375" style="57" customWidth="1"/>
    <col min="13314" max="13314" width="14.33203125" style="57" customWidth="1"/>
    <col min="13315" max="13315" width="12.33203125" style="57" customWidth="1"/>
    <col min="13316" max="13316" width="16.5546875" style="57" bestFit="1" customWidth="1"/>
    <col min="13317" max="13317" width="16.33203125" style="57" bestFit="1" customWidth="1"/>
    <col min="13318" max="13318" width="12.109375" style="57" customWidth="1"/>
    <col min="13319" max="13319" width="23.33203125" style="57" customWidth="1"/>
    <col min="13320" max="13320" width="18.6640625" style="57" customWidth="1"/>
    <col min="13321" max="13322" width="12.109375" style="57" customWidth="1"/>
    <col min="13323" max="13323" width="9" style="57" customWidth="1"/>
    <col min="13324" max="13568" width="9" style="57"/>
    <col min="13569" max="13569" width="16.109375" style="57" customWidth="1"/>
    <col min="13570" max="13570" width="14.33203125" style="57" customWidth="1"/>
    <col min="13571" max="13571" width="12.33203125" style="57" customWidth="1"/>
    <col min="13572" max="13572" width="16.5546875" style="57" bestFit="1" customWidth="1"/>
    <col min="13573" max="13573" width="16.33203125" style="57" bestFit="1" customWidth="1"/>
    <col min="13574" max="13574" width="12.109375" style="57" customWidth="1"/>
    <col min="13575" max="13575" width="23.33203125" style="57" customWidth="1"/>
    <col min="13576" max="13576" width="18.6640625" style="57" customWidth="1"/>
    <col min="13577" max="13578" width="12.109375" style="57" customWidth="1"/>
    <col min="13579" max="13579" width="9" style="57" customWidth="1"/>
    <col min="13580" max="13824" width="9" style="57"/>
    <col min="13825" max="13825" width="16.109375" style="57" customWidth="1"/>
    <col min="13826" max="13826" width="14.33203125" style="57" customWidth="1"/>
    <col min="13827" max="13827" width="12.33203125" style="57" customWidth="1"/>
    <col min="13828" max="13828" width="16.5546875" style="57" bestFit="1" customWidth="1"/>
    <col min="13829" max="13829" width="16.33203125" style="57" bestFit="1" customWidth="1"/>
    <col min="13830" max="13830" width="12.109375" style="57" customWidth="1"/>
    <col min="13831" max="13831" width="23.33203125" style="57" customWidth="1"/>
    <col min="13832" max="13832" width="18.6640625" style="57" customWidth="1"/>
    <col min="13833" max="13834" width="12.109375" style="57" customWidth="1"/>
    <col min="13835" max="13835" width="9" style="57" customWidth="1"/>
    <col min="13836" max="14080" width="9" style="57"/>
    <col min="14081" max="14081" width="16.109375" style="57" customWidth="1"/>
    <col min="14082" max="14082" width="14.33203125" style="57" customWidth="1"/>
    <col min="14083" max="14083" width="12.33203125" style="57" customWidth="1"/>
    <col min="14084" max="14084" width="16.5546875" style="57" bestFit="1" customWidth="1"/>
    <col min="14085" max="14085" width="16.33203125" style="57" bestFit="1" customWidth="1"/>
    <col min="14086" max="14086" width="12.109375" style="57" customWidth="1"/>
    <col min="14087" max="14087" width="23.33203125" style="57" customWidth="1"/>
    <col min="14088" max="14088" width="18.6640625" style="57" customWidth="1"/>
    <col min="14089" max="14090" width="12.109375" style="57" customWidth="1"/>
    <col min="14091" max="14091" width="9" style="57" customWidth="1"/>
    <col min="14092" max="14336" width="9" style="57"/>
    <col min="14337" max="14337" width="16.109375" style="57" customWidth="1"/>
    <col min="14338" max="14338" width="14.33203125" style="57" customWidth="1"/>
    <col min="14339" max="14339" width="12.33203125" style="57" customWidth="1"/>
    <col min="14340" max="14340" width="16.5546875" style="57" bestFit="1" customWidth="1"/>
    <col min="14341" max="14341" width="16.33203125" style="57" bestFit="1" customWidth="1"/>
    <col min="14342" max="14342" width="12.109375" style="57" customWidth="1"/>
    <col min="14343" max="14343" width="23.33203125" style="57" customWidth="1"/>
    <col min="14344" max="14344" width="18.6640625" style="57" customWidth="1"/>
    <col min="14345" max="14346" width="12.109375" style="57" customWidth="1"/>
    <col min="14347" max="14347" width="9" style="57" customWidth="1"/>
    <col min="14348" max="14592" width="9" style="57"/>
    <col min="14593" max="14593" width="16.109375" style="57" customWidth="1"/>
    <col min="14594" max="14594" width="14.33203125" style="57" customWidth="1"/>
    <col min="14595" max="14595" width="12.33203125" style="57" customWidth="1"/>
    <col min="14596" max="14596" width="16.5546875" style="57" bestFit="1" customWidth="1"/>
    <col min="14597" max="14597" width="16.33203125" style="57" bestFit="1" customWidth="1"/>
    <col min="14598" max="14598" width="12.109375" style="57" customWidth="1"/>
    <col min="14599" max="14599" width="23.33203125" style="57" customWidth="1"/>
    <col min="14600" max="14600" width="18.6640625" style="57" customWidth="1"/>
    <col min="14601" max="14602" width="12.109375" style="57" customWidth="1"/>
    <col min="14603" max="14603" width="9" style="57" customWidth="1"/>
    <col min="14604" max="14848" width="9" style="57"/>
    <col min="14849" max="14849" width="16.109375" style="57" customWidth="1"/>
    <col min="14850" max="14850" width="14.33203125" style="57" customWidth="1"/>
    <col min="14851" max="14851" width="12.33203125" style="57" customWidth="1"/>
    <col min="14852" max="14852" width="16.5546875" style="57" bestFit="1" customWidth="1"/>
    <col min="14853" max="14853" width="16.33203125" style="57" bestFit="1" customWidth="1"/>
    <col min="14854" max="14854" width="12.109375" style="57" customWidth="1"/>
    <col min="14855" max="14855" width="23.33203125" style="57" customWidth="1"/>
    <col min="14856" max="14856" width="18.6640625" style="57" customWidth="1"/>
    <col min="14857" max="14858" width="12.109375" style="57" customWidth="1"/>
    <col min="14859" max="14859" width="9" style="57" customWidth="1"/>
    <col min="14860" max="15104" width="9" style="57"/>
    <col min="15105" max="15105" width="16.109375" style="57" customWidth="1"/>
    <col min="15106" max="15106" width="14.33203125" style="57" customWidth="1"/>
    <col min="15107" max="15107" width="12.33203125" style="57" customWidth="1"/>
    <col min="15108" max="15108" width="16.5546875" style="57" bestFit="1" customWidth="1"/>
    <col min="15109" max="15109" width="16.33203125" style="57" bestFit="1" customWidth="1"/>
    <col min="15110" max="15110" width="12.109375" style="57" customWidth="1"/>
    <col min="15111" max="15111" width="23.33203125" style="57" customWidth="1"/>
    <col min="15112" max="15112" width="18.6640625" style="57" customWidth="1"/>
    <col min="15113" max="15114" width="12.109375" style="57" customWidth="1"/>
    <col min="15115" max="15115" width="9" style="57" customWidth="1"/>
    <col min="15116" max="15360" width="9" style="57"/>
    <col min="15361" max="15361" width="16.109375" style="57" customWidth="1"/>
    <col min="15362" max="15362" width="14.33203125" style="57" customWidth="1"/>
    <col min="15363" max="15363" width="12.33203125" style="57" customWidth="1"/>
    <col min="15364" max="15364" width="16.5546875" style="57" bestFit="1" customWidth="1"/>
    <col min="15365" max="15365" width="16.33203125" style="57" bestFit="1" customWidth="1"/>
    <col min="15366" max="15366" width="12.109375" style="57" customWidth="1"/>
    <col min="15367" max="15367" width="23.33203125" style="57" customWidth="1"/>
    <col min="15368" max="15368" width="18.6640625" style="57" customWidth="1"/>
    <col min="15369" max="15370" width="12.109375" style="57" customWidth="1"/>
    <col min="15371" max="15371" width="9" style="57" customWidth="1"/>
    <col min="15372" max="15616" width="9" style="57"/>
    <col min="15617" max="15617" width="16.109375" style="57" customWidth="1"/>
    <col min="15618" max="15618" width="14.33203125" style="57" customWidth="1"/>
    <col min="15619" max="15619" width="12.33203125" style="57" customWidth="1"/>
    <col min="15620" max="15620" width="16.5546875" style="57" bestFit="1" customWidth="1"/>
    <col min="15621" max="15621" width="16.33203125" style="57" bestFit="1" customWidth="1"/>
    <col min="15622" max="15622" width="12.109375" style="57" customWidth="1"/>
    <col min="15623" max="15623" width="23.33203125" style="57" customWidth="1"/>
    <col min="15624" max="15624" width="18.6640625" style="57" customWidth="1"/>
    <col min="15625" max="15626" width="12.109375" style="57" customWidth="1"/>
    <col min="15627" max="15627" width="9" style="57" customWidth="1"/>
    <col min="15628" max="15872" width="9" style="57"/>
    <col min="15873" max="15873" width="16.109375" style="57" customWidth="1"/>
    <col min="15874" max="15874" width="14.33203125" style="57" customWidth="1"/>
    <col min="15875" max="15875" width="12.33203125" style="57" customWidth="1"/>
    <col min="15876" max="15876" width="16.5546875" style="57" bestFit="1" customWidth="1"/>
    <col min="15877" max="15877" width="16.33203125" style="57" bestFit="1" customWidth="1"/>
    <col min="15878" max="15878" width="12.109375" style="57" customWidth="1"/>
    <col min="15879" max="15879" width="23.33203125" style="57" customWidth="1"/>
    <col min="15880" max="15880" width="18.6640625" style="57" customWidth="1"/>
    <col min="15881" max="15882" width="12.109375" style="57" customWidth="1"/>
    <col min="15883" max="15883" width="9" style="57" customWidth="1"/>
    <col min="15884" max="16128" width="9" style="57"/>
    <col min="16129" max="16129" width="16.109375" style="57" customWidth="1"/>
    <col min="16130" max="16130" width="14.33203125" style="57" customWidth="1"/>
    <col min="16131" max="16131" width="12.33203125" style="57" customWidth="1"/>
    <col min="16132" max="16132" width="16.5546875" style="57" bestFit="1" customWidth="1"/>
    <col min="16133" max="16133" width="16.33203125" style="57" bestFit="1" customWidth="1"/>
    <col min="16134" max="16134" width="12.109375" style="57" customWidth="1"/>
    <col min="16135" max="16135" width="23.33203125" style="57" customWidth="1"/>
    <col min="16136" max="16136" width="18.6640625" style="57" customWidth="1"/>
    <col min="16137" max="16138" width="12.109375" style="57" customWidth="1"/>
    <col min="16139" max="16139" width="9" style="57" customWidth="1"/>
    <col min="16140" max="16384" width="9" style="57"/>
  </cols>
  <sheetData>
    <row r="2" spans="1:11" s="48" customFormat="1" ht="24.75" customHeight="1">
      <c r="A2" s="44" t="s">
        <v>177</v>
      </c>
      <c r="B2" s="45" t="s">
        <v>178</v>
      </c>
      <c r="C2" s="46"/>
      <c r="D2" s="46"/>
      <c r="E2" s="46"/>
      <c r="F2" s="46"/>
      <c r="G2" s="46"/>
      <c r="H2" s="46"/>
      <c r="I2" s="47"/>
    </row>
    <row r="3" spans="1:11" s="52" customFormat="1" ht="24.6">
      <c r="A3" s="49" t="s">
        <v>179</v>
      </c>
      <c r="B3" s="50" t="s">
        <v>180</v>
      </c>
      <c r="C3" s="50"/>
      <c r="D3" s="50"/>
      <c r="E3" s="50"/>
      <c r="F3" s="50"/>
      <c r="G3" s="50"/>
      <c r="H3" s="50"/>
      <c r="I3" s="51"/>
    </row>
    <row r="4" spans="1:11" s="52" customFormat="1" ht="24.6">
      <c r="B4" s="50"/>
      <c r="C4" s="50"/>
      <c r="D4" s="50"/>
      <c r="E4" s="50"/>
      <c r="F4" s="50"/>
      <c r="G4" s="50"/>
      <c r="H4" s="50"/>
      <c r="I4" s="51"/>
    </row>
    <row r="5" spans="1:11" s="48" customFormat="1" ht="24.6">
      <c r="B5" s="46"/>
      <c r="C5" s="46"/>
      <c r="D5" s="46"/>
      <c r="E5" s="46"/>
      <c r="F5" s="46"/>
      <c r="G5" s="46"/>
      <c r="H5" s="46"/>
      <c r="I5" s="47"/>
    </row>
    <row r="6" spans="1:11" s="48" customFormat="1" ht="49.2" customHeight="1">
      <c r="A6" s="271"/>
      <c r="B6" s="273" t="s">
        <v>181</v>
      </c>
      <c r="C6" s="273" t="s">
        <v>182</v>
      </c>
      <c r="D6" s="273" t="s">
        <v>183</v>
      </c>
      <c r="E6" s="259" t="s">
        <v>184</v>
      </c>
      <c r="F6" s="273" t="s">
        <v>185</v>
      </c>
      <c r="G6" s="259" t="s">
        <v>186</v>
      </c>
      <c r="H6" s="259" t="s">
        <v>187</v>
      </c>
      <c r="I6" s="269" t="s">
        <v>188</v>
      </c>
    </row>
    <row r="7" spans="1:11" s="48" customFormat="1" ht="24.6">
      <c r="A7" s="272"/>
      <c r="B7" s="274"/>
      <c r="C7" s="275"/>
      <c r="D7" s="275"/>
      <c r="E7" s="155" t="s">
        <v>189</v>
      </c>
      <c r="F7" s="274"/>
      <c r="G7" s="260" t="s">
        <v>190</v>
      </c>
      <c r="H7" s="260" t="s">
        <v>191</v>
      </c>
      <c r="I7" s="270"/>
    </row>
    <row r="8" spans="1:11" s="48" customFormat="1" ht="24.6">
      <c r="A8" s="140" t="s">
        <v>192</v>
      </c>
      <c r="B8" s="261">
        <f>'บุคลากร-พท.'!C3</f>
        <v>0</v>
      </c>
      <c r="C8" s="265">
        <f>เวลาทำการ!B16</f>
        <v>0</v>
      </c>
      <c r="D8" s="265">
        <f>ผู้ใช้บริการ!B16</f>
        <v>0</v>
      </c>
      <c r="E8" s="265">
        <f>'บุคลากร-พท.'!C4</f>
        <v>0</v>
      </c>
      <c r="F8" s="263" t="e">
        <f>'EUI รายเดือน'!F20</f>
        <v>#DIV/0!</v>
      </c>
      <c r="G8" s="53" t="e">
        <f>(((0.456*B8)+(0.132*C8)+(0.007*D8))*(E8/1000))*F8</f>
        <v>#DIV/0!</v>
      </c>
      <c r="H8" s="54">
        <f>ไฟฟ้า!B17</f>
        <v>0</v>
      </c>
      <c r="I8" s="55" t="e">
        <f t="shared" ref="I8:I13" si="0">(G8-H8)/H8</f>
        <v>#DIV/0!</v>
      </c>
    </row>
    <row r="9" spans="1:11" s="48" customFormat="1" ht="24.6">
      <c r="A9" s="141" t="s">
        <v>193</v>
      </c>
      <c r="B9" s="261">
        <f>'บุคลากร-พท.'!D3</f>
        <v>0</v>
      </c>
      <c r="C9" s="265" t="e">
        <f>เวลาทำการ!B17</f>
        <v>#DIV/0!</v>
      </c>
      <c r="D9" s="265" t="e">
        <f>ผู้ใช้บริการ!B17</f>
        <v>#DIV/0!</v>
      </c>
      <c r="E9" s="265">
        <f>'บุคลากร-พท.'!D4</f>
        <v>0</v>
      </c>
      <c r="F9" s="263" t="e">
        <f>'EUI รายเดือน'!F40</f>
        <v>#DIV/0!</v>
      </c>
      <c r="G9" s="53" t="e">
        <f t="shared" ref="G9:G13" si="1">(((0.456*B9)+(0.132*C9)+(0.007*D9))*(E9/1000))*F9</f>
        <v>#DIV/0!</v>
      </c>
      <c r="H9" s="54">
        <f>ไฟฟ้า!B36</f>
        <v>0</v>
      </c>
      <c r="I9" s="55" t="e">
        <f t="shared" si="0"/>
        <v>#DIV/0!</v>
      </c>
    </row>
    <row r="10" spans="1:11" s="48" customFormat="1" ht="24.6">
      <c r="A10" s="140" t="s">
        <v>194</v>
      </c>
      <c r="B10" s="261">
        <f>'บุคลากร-พท.'!E3</f>
        <v>0</v>
      </c>
      <c r="C10" s="265">
        <f>เวลาทำการ!B18</f>
        <v>0</v>
      </c>
      <c r="D10" s="265">
        <f>ผู้ใช้บริการ!B18</f>
        <v>0</v>
      </c>
      <c r="E10" s="265">
        <f>'บุคลากร-พท.'!E4</f>
        <v>0</v>
      </c>
      <c r="F10" s="264" t="e">
        <f>'EUI รายเดือน'!F60</f>
        <v>#DIV/0!</v>
      </c>
      <c r="G10" s="56" t="e">
        <f t="shared" si="1"/>
        <v>#DIV/0!</v>
      </c>
      <c r="H10" s="54">
        <f>ไฟฟ้า!B55</f>
        <v>0</v>
      </c>
      <c r="I10" s="55" t="e">
        <f t="shared" si="0"/>
        <v>#DIV/0!</v>
      </c>
    </row>
    <row r="11" spans="1:11" s="48" customFormat="1" ht="24.6">
      <c r="A11" s="141" t="s">
        <v>195</v>
      </c>
      <c r="B11" s="261">
        <f>'บุคลากร-พท.'!F3</f>
        <v>0</v>
      </c>
      <c r="C11" s="265">
        <f>เวลาทำการ!B19</f>
        <v>0</v>
      </c>
      <c r="D11" s="265">
        <f>ผู้ใช้บริการ!B19</f>
        <v>0</v>
      </c>
      <c r="E11" s="265">
        <f>'บุคลากร-พท.'!F4</f>
        <v>0</v>
      </c>
      <c r="F11" s="264" t="e">
        <f>'EUI รายเดือน'!F80</f>
        <v>#DIV/0!</v>
      </c>
      <c r="G11" s="56" t="e">
        <f t="shared" si="1"/>
        <v>#DIV/0!</v>
      </c>
      <c r="H11" s="54">
        <f>ไฟฟ้า!B74</f>
        <v>0</v>
      </c>
      <c r="I11" s="55" t="e">
        <f t="shared" si="0"/>
        <v>#DIV/0!</v>
      </c>
    </row>
    <row r="12" spans="1:11" s="48" customFormat="1" ht="24.6">
      <c r="A12" s="140" t="s">
        <v>196</v>
      </c>
      <c r="B12" s="261">
        <f>'บุคลากร-พท.'!G3</f>
        <v>0</v>
      </c>
      <c r="C12" s="265">
        <f>เวลาทำการ!B20</f>
        <v>0</v>
      </c>
      <c r="D12" s="265">
        <f>ผู้ใช้บริการ!B20</f>
        <v>0</v>
      </c>
      <c r="E12" s="265">
        <f>'บุคลากร-พท.'!G4</f>
        <v>0</v>
      </c>
      <c r="F12" s="264" t="e">
        <f>'EUI รายเดือน'!F100</f>
        <v>#DIV/0!</v>
      </c>
      <c r="G12" s="56" t="e">
        <f t="shared" si="1"/>
        <v>#DIV/0!</v>
      </c>
      <c r="H12" s="54">
        <f>ไฟฟ้า!B93</f>
        <v>0</v>
      </c>
      <c r="I12" s="55" t="e">
        <f t="shared" si="0"/>
        <v>#DIV/0!</v>
      </c>
    </row>
    <row r="13" spans="1:11" s="48" customFormat="1" ht="24.6">
      <c r="A13" s="140" t="s">
        <v>337</v>
      </c>
      <c r="B13" s="262">
        <f>'บุคลากร-พท.'!H3</f>
        <v>0</v>
      </c>
      <c r="C13" s="265">
        <f>เวลาทำการ!B21</f>
        <v>0</v>
      </c>
      <c r="D13" s="265">
        <f>ผู้ใช้บริการ!B21</f>
        <v>0</v>
      </c>
      <c r="E13" s="265">
        <f>'บุคลากร-พท.'!H4</f>
        <v>0</v>
      </c>
      <c r="F13" s="264" t="e">
        <f>'EUI รายเดือน'!F120</f>
        <v>#DIV/0!</v>
      </c>
      <c r="G13" s="56" t="e">
        <f t="shared" si="1"/>
        <v>#DIV/0!</v>
      </c>
      <c r="H13" s="54">
        <f>ไฟฟ้า!B112</f>
        <v>0</v>
      </c>
      <c r="I13" s="55" t="e">
        <f t="shared" si="0"/>
        <v>#DIV/0!</v>
      </c>
    </row>
    <row r="14" spans="1:11">
      <c r="J14" s="57"/>
      <c r="K14" s="57"/>
    </row>
    <row r="15" spans="1:11">
      <c r="J15" s="57"/>
      <c r="K15" s="57"/>
    </row>
    <row r="16" spans="1:11" s="48" customFormat="1" ht="24.6">
      <c r="A16" s="258"/>
      <c r="B16" s="133">
        <v>2560</v>
      </c>
      <c r="C16" s="133">
        <v>2561</v>
      </c>
      <c r="D16" s="133">
        <v>2562</v>
      </c>
      <c r="E16" s="133">
        <v>2563</v>
      </c>
      <c r="F16" s="133">
        <v>2564</v>
      </c>
      <c r="G16" s="133">
        <v>2565</v>
      </c>
      <c r="H16" s="46"/>
      <c r="I16" s="47"/>
    </row>
    <row r="17" spans="1:10" s="48" customFormat="1" ht="24.6">
      <c r="A17" s="99" t="s">
        <v>188</v>
      </c>
      <c r="B17" s="266" t="e">
        <f>(I8)</f>
        <v>#DIV/0!</v>
      </c>
      <c r="C17" s="267" t="e">
        <f>(I9)</f>
        <v>#DIV/0!</v>
      </c>
      <c r="D17" s="267" t="e">
        <f>(I10)</f>
        <v>#DIV/0!</v>
      </c>
      <c r="E17" s="267" t="e">
        <f>(I11)</f>
        <v>#DIV/0!</v>
      </c>
      <c r="F17" s="267" t="e">
        <f>(I12)</f>
        <v>#DIV/0!</v>
      </c>
      <c r="G17" s="267" t="e">
        <f>(I13)</f>
        <v>#DIV/0!</v>
      </c>
      <c r="H17" s="46"/>
      <c r="I17" s="47"/>
    </row>
    <row r="18" spans="1:10">
      <c r="J18" s="60"/>
    </row>
    <row r="19" spans="1:10">
      <c r="J19" s="60"/>
    </row>
    <row r="20" spans="1:10">
      <c r="J20" s="60"/>
    </row>
    <row r="21" spans="1:10">
      <c r="J21" s="60"/>
    </row>
    <row r="22" spans="1:10">
      <c r="J22" s="60"/>
    </row>
    <row r="23" spans="1:10">
      <c r="J23" s="60"/>
    </row>
    <row r="24" spans="1:10">
      <c r="J24" s="60"/>
    </row>
    <row r="25" spans="1:10">
      <c r="J25" s="60"/>
    </row>
    <row r="26" spans="1:10">
      <c r="J26" s="60"/>
    </row>
    <row r="27" spans="1:10">
      <c r="J27" s="60"/>
    </row>
    <row r="28" spans="1:10" ht="21">
      <c r="B28" s="61" t="s">
        <v>197</v>
      </c>
      <c r="J28" s="60"/>
    </row>
    <row r="29" spans="1:10">
      <c r="J29" s="60"/>
    </row>
    <row r="30" spans="1:10">
      <c r="J30" s="60"/>
    </row>
    <row r="31" spans="1:10">
      <c r="J31" s="60"/>
    </row>
    <row r="32" spans="1:10">
      <c r="J32" s="60"/>
    </row>
    <row r="33" spans="10:10">
      <c r="J33" s="60"/>
    </row>
    <row r="34" spans="10:10">
      <c r="J34" s="60"/>
    </row>
    <row r="35" spans="10:10">
      <c r="J35" s="60"/>
    </row>
    <row r="36" spans="10:10">
      <c r="J36" s="60"/>
    </row>
    <row r="37" spans="10:10">
      <c r="J37" s="60"/>
    </row>
    <row r="38" spans="10:10">
      <c r="J38" s="60"/>
    </row>
    <row r="39" spans="10:10">
      <c r="J39" s="60"/>
    </row>
    <row r="40" spans="10:10">
      <c r="J40" s="60"/>
    </row>
    <row r="41" spans="10:10">
      <c r="J41" s="60"/>
    </row>
    <row r="42" spans="10:10">
      <c r="J42" s="60"/>
    </row>
    <row r="43" spans="10:10">
      <c r="J43" s="60"/>
    </row>
    <row r="44" spans="10:10">
      <c r="J44" s="60"/>
    </row>
    <row r="45" spans="10:10">
      <c r="J45" s="60"/>
    </row>
    <row r="46" spans="10:10">
      <c r="J46" s="60"/>
    </row>
    <row r="47" spans="10:10">
      <c r="J47" s="60"/>
    </row>
    <row r="48" spans="10:10">
      <c r="J48" s="60"/>
    </row>
    <row r="49" spans="10:10">
      <c r="J49" s="60"/>
    </row>
    <row r="50" spans="10:10">
      <c r="J50" s="60"/>
    </row>
    <row r="51" spans="10:10">
      <c r="J51" s="60"/>
    </row>
    <row r="52" spans="10:10">
      <c r="J52" s="60"/>
    </row>
    <row r="53" spans="10:10">
      <c r="J53" s="60"/>
    </row>
    <row r="54" spans="10:10">
      <c r="J54" s="60"/>
    </row>
    <row r="55" spans="10:10">
      <c r="J55" s="60"/>
    </row>
    <row r="56" spans="10:10">
      <c r="J56" s="60"/>
    </row>
    <row r="57" spans="10:10">
      <c r="J57" s="60"/>
    </row>
    <row r="58" spans="10:10">
      <c r="J58" s="60"/>
    </row>
    <row r="59" spans="10:10">
      <c r="J59" s="60"/>
    </row>
    <row r="60" spans="10:10">
      <c r="J60" s="60"/>
    </row>
    <row r="61" spans="10:10">
      <c r="J61" s="60"/>
    </row>
    <row r="62" spans="10:10">
      <c r="J62" s="60"/>
    </row>
    <row r="63" spans="10:10">
      <c r="J63" s="60"/>
    </row>
    <row r="64" spans="10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  <row r="333" spans="10:10">
      <c r="J333" s="60"/>
    </row>
    <row r="334" spans="10:10">
      <c r="J334" s="60"/>
    </row>
    <row r="335" spans="10:10">
      <c r="J335" s="60"/>
    </row>
    <row r="336" spans="10:10">
      <c r="J336" s="60"/>
    </row>
    <row r="337" spans="10:10">
      <c r="J337" s="60"/>
    </row>
    <row r="338" spans="10:10">
      <c r="J338" s="60"/>
    </row>
    <row r="339" spans="10:10">
      <c r="J339" s="60"/>
    </row>
    <row r="340" spans="10:10">
      <c r="J340" s="60"/>
    </row>
    <row r="341" spans="10:10">
      <c r="J341" s="60"/>
    </row>
    <row r="342" spans="10:10">
      <c r="J342" s="60"/>
    </row>
    <row r="343" spans="10:10">
      <c r="J343" s="60"/>
    </row>
    <row r="344" spans="10:10">
      <c r="J344" s="60"/>
    </row>
    <row r="345" spans="10:10">
      <c r="J345" s="60"/>
    </row>
    <row r="346" spans="10:10">
      <c r="J346" s="60"/>
    </row>
    <row r="347" spans="10:10">
      <c r="J347" s="60"/>
    </row>
    <row r="348" spans="10:10">
      <c r="J348" s="60"/>
    </row>
    <row r="349" spans="10:10">
      <c r="J349" s="60"/>
    </row>
    <row r="350" spans="10:10">
      <c r="J350" s="60"/>
    </row>
    <row r="351" spans="10:10">
      <c r="J351" s="60"/>
    </row>
    <row r="352" spans="10:10">
      <c r="J352" s="60"/>
    </row>
    <row r="353" spans="10:10">
      <c r="J353" s="60"/>
    </row>
    <row r="354" spans="10:10">
      <c r="J354" s="60"/>
    </row>
    <row r="355" spans="10:10">
      <c r="J355" s="60"/>
    </row>
    <row r="356" spans="10:10">
      <c r="J356" s="60"/>
    </row>
    <row r="357" spans="10:10">
      <c r="J357" s="60"/>
    </row>
    <row r="358" spans="10:10">
      <c r="J358" s="60"/>
    </row>
    <row r="359" spans="10:10">
      <c r="J359" s="60"/>
    </row>
    <row r="360" spans="10:10">
      <c r="J360" s="60"/>
    </row>
    <row r="361" spans="10:10">
      <c r="J361" s="60"/>
    </row>
    <row r="362" spans="10:10">
      <c r="J362" s="60"/>
    </row>
    <row r="363" spans="10:10">
      <c r="J363" s="60"/>
    </row>
    <row r="364" spans="10:10">
      <c r="J364" s="60"/>
    </row>
    <row r="365" spans="10:10">
      <c r="J365" s="60"/>
    </row>
    <row r="366" spans="10:10">
      <c r="J366" s="60"/>
    </row>
    <row r="367" spans="10:10">
      <c r="J367" s="60"/>
    </row>
    <row r="368" spans="10:10">
      <c r="J368" s="60"/>
    </row>
    <row r="369" spans="10:10">
      <c r="J369" s="60"/>
    </row>
    <row r="370" spans="10:10">
      <c r="J370" s="60"/>
    </row>
    <row r="371" spans="10:10">
      <c r="J371" s="60"/>
    </row>
    <row r="372" spans="10:10">
      <c r="J372" s="60"/>
    </row>
    <row r="373" spans="10:10">
      <c r="J373" s="60"/>
    </row>
    <row r="374" spans="10:10">
      <c r="J374" s="60"/>
    </row>
    <row r="375" spans="10:10">
      <c r="J375" s="60"/>
    </row>
    <row r="376" spans="10:10">
      <c r="J376" s="60"/>
    </row>
    <row r="377" spans="10:10">
      <c r="J377" s="60"/>
    </row>
    <row r="378" spans="10:10">
      <c r="J378" s="60"/>
    </row>
    <row r="379" spans="10:10">
      <c r="J379" s="60"/>
    </row>
    <row r="380" spans="10:10">
      <c r="J380" s="60"/>
    </row>
    <row r="381" spans="10:10">
      <c r="J381" s="60"/>
    </row>
    <row r="382" spans="10:10">
      <c r="J382" s="60"/>
    </row>
    <row r="383" spans="10:10">
      <c r="J383" s="60"/>
    </row>
    <row r="384" spans="10:10">
      <c r="J384" s="60"/>
    </row>
    <row r="385" spans="10:10">
      <c r="J385" s="60"/>
    </row>
    <row r="386" spans="10:10">
      <c r="J386" s="60"/>
    </row>
    <row r="387" spans="10:10">
      <c r="J387" s="60"/>
    </row>
    <row r="388" spans="10:10">
      <c r="J388" s="60"/>
    </row>
    <row r="389" spans="10:10">
      <c r="J389" s="60"/>
    </row>
    <row r="390" spans="10:10">
      <c r="J390" s="60"/>
    </row>
    <row r="391" spans="10:10">
      <c r="J391" s="60"/>
    </row>
    <row r="392" spans="10:10">
      <c r="J392" s="60"/>
    </row>
    <row r="393" spans="10:10">
      <c r="J393" s="60"/>
    </row>
    <row r="394" spans="10:10">
      <c r="J394" s="60"/>
    </row>
    <row r="395" spans="10:10">
      <c r="J395" s="60"/>
    </row>
    <row r="396" spans="10:10">
      <c r="J396" s="60"/>
    </row>
    <row r="397" spans="10:10">
      <c r="J397" s="60"/>
    </row>
    <row r="398" spans="10:10">
      <c r="J398" s="60"/>
    </row>
    <row r="399" spans="10:10">
      <c r="J399" s="60"/>
    </row>
    <row r="400" spans="10:10">
      <c r="J400" s="60"/>
    </row>
    <row r="401" spans="10:10">
      <c r="J401" s="60"/>
    </row>
    <row r="402" spans="10:10">
      <c r="J402" s="60"/>
    </row>
    <row r="403" spans="10:10">
      <c r="J403" s="60"/>
    </row>
    <row r="404" spans="10:10">
      <c r="J404" s="60"/>
    </row>
    <row r="405" spans="10:10">
      <c r="J405" s="60"/>
    </row>
    <row r="406" spans="10:10">
      <c r="J406" s="60"/>
    </row>
    <row r="407" spans="10:10">
      <c r="J407" s="60"/>
    </row>
    <row r="408" spans="10:10">
      <c r="J408" s="60"/>
    </row>
    <row r="409" spans="10:10">
      <c r="J409" s="60"/>
    </row>
    <row r="410" spans="10:10">
      <c r="J410" s="60"/>
    </row>
    <row r="411" spans="10:10">
      <c r="J411" s="60"/>
    </row>
    <row r="412" spans="10:10">
      <c r="J412" s="60"/>
    </row>
    <row r="413" spans="10:10">
      <c r="J413" s="60"/>
    </row>
    <row r="414" spans="10:10">
      <c r="J414" s="60"/>
    </row>
    <row r="415" spans="10:10">
      <c r="J415" s="60"/>
    </row>
    <row r="416" spans="10:10">
      <c r="J416" s="60"/>
    </row>
    <row r="417" spans="10:10">
      <c r="J417" s="60"/>
    </row>
    <row r="418" spans="10:10">
      <c r="J418" s="60"/>
    </row>
    <row r="419" spans="10:10">
      <c r="J419" s="60"/>
    </row>
    <row r="420" spans="10:10">
      <c r="J420" s="60"/>
    </row>
    <row r="421" spans="10:10">
      <c r="J421" s="60"/>
    </row>
    <row r="422" spans="10:10">
      <c r="J422" s="60"/>
    </row>
    <row r="423" spans="10:10">
      <c r="J423" s="60"/>
    </row>
    <row r="424" spans="10:10">
      <c r="J424" s="60"/>
    </row>
    <row r="425" spans="10:10">
      <c r="J425" s="60"/>
    </row>
    <row r="426" spans="10:10">
      <c r="J426" s="60"/>
    </row>
    <row r="427" spans="10:10">
      <c r="J427" s="60"/>
    </row>
    <row r="428" spans="10:10">
      <c r="J428" s="60"/>
    </row>
    <row r="429" spans="10:10">
      <c r="J429" s="60"/>
    </row>
    <row r="430" spans="10:10">
      <c r="J430" s="60"/>
    </row>
    <row r="431" spans="10:10">
      <c r="J431" s="60"/>
    </row>
    <row r="432" spans="10:10">
      <c r="J432" s="60"/>
    </row>
    <row r="433" spans="10:10">
      <c r="J433" s="60"/>
    </row>
    <row r="434" spans="10:10">
      <c r="J434" s="60"/>
    </row>
    <row r="435" spans="10:10">
      <c r="J435" s="60"/>
    </row>
    <row r="436" spans="10:10">
      <c r="J436" s="60"/>
    </row>
    <row r="437" spans="10:10">
      <c r="J437" s="60"/>
    </row>
    <row r="438" spans="10:10">
      <c r="J438" s="60"/>
    </row>
    <row r="439" spans="10:10">
      <c r="J439" s="60"/>
    </row>
    <row r="440" spans="10:10">
      <c r="J440" s="60"/>
    </row>
    <row r="441" spans="10:10">
      <c r="J441" s="60"/>
    </row>
    <row r="442" spans="10:10">
      <c r="J442" s="60"/>
    </row>
    <row r="443" spans="10:10">
      <c r="J443" s="60"/>
    </row>
    <row r="444" spans="10:10">
      <c r="J444" s="60"/>
    </row>
    <row r="445" spans="10:10">
      <c r="J445" s="60"/>
    </row>
    <row r="446" spans="10:10">
      <c r="J446" s="60"/>
    </row>
    <row r="447" spans="10:10">
      <c r="J447" s="60"/>
    </row>
    <row r="448" spans="10:10">
      <c r="J448" s="60"/>
    </row>
    <row r="449" spans="10:10">
      <c r="J449" s="60"/>
    </row>
    <row r="450" spans="10:10">
      <c r="J450" s="60"/>
    </row>
    <row r="451" spans="10:10">
      <c r="J451" s="60"/>
    </row>
    <row r="452" spans="10:10">
      <c r="J452" s="60"/>
    </row>
    <row r="453" spans="10:10">
      <c r="J453" s="60"/>
    </row>
    <row r="454" spans="10:10">
      <c r="J454" s="60"/>
    </row>
    <row r="455" spans="10:10">
      <c r="J455" s="60"/>
    </row>
    <row r="456" spans="10:10">
      <c r="J456" s="60"/>
    </row>
    <row r="457" spans="10:10">
      <c r="J457" s="60"/>
    </row>
    <row r="458" spans="10:10">
      <c r="J458" s="60"/>
    </row>
    <row r="459" spans="10:10">
      <c r="J459" s="60"/>
    </row>
    <row r="460" spans="10:10">
      <c r="J460" s="60"/>
    </row>
    <row r="461" spans="10:10">
      <c r="J461" s="60"/>
    </row>
    <row r="462" spans="10:10">
      <c r="J462" s="60"/>
    </row>
    <row r="463" spans="10:10">
      <c r="J463" s="60"/>
    </row>
    <row r="464" spans="10:10">
      <c r="J464" s="60"/>
    </row>
    <row r="465" spans="10:10">
      <c r="J465" s="60"/>
    </row>
    <row r="466" spans="10:10">
      <c r="J466" s="60"/>
    </row>
    <row r="467" spans="10:10">
      <c r="J467" s="60"/>
    </row>
    <row r="468" spans="10:10">
      <c r="J468" s="60"/>
    </row>
    <row r="469" spans="10:10">
      <c r="J469" s="60"/>
    </row>
    <row r="470" spans="10:10">
      <c r="J470" s="60"/>
    </row>
    <row r="471" spans="10:10">
      <c r="J471" s="60"/>
    </row>
    <row r="472" spans="10:10">
      <c r="J472" s="60"/>
    </row>
    <row r="473" spans="10:10">
      <c r="J473" s="60"/>
    </row>
    <row r="474" spans="10:10">
      <c r="J474" s="60"/>
    </row>
    <row r="475" spans="10:10">
      <c r="J475" s="60"/>
    </row>
    <row r="476" spans="10:10">
      <c r="J476" s="60"/>
    </row>
    <row r="477" spans="10:10">
      <c r="J477" s="60"/>
    </row>
    <row r="478" spans="10:10">
      <c r="J478" s="60"/>
    </row>
    <row r="479" spans="10:10">
      <c r="J479" s="60"/>
    </row>
    <row r="480" spans="10:10">
      <c r="J480" s="60"/>
    </row>
    <row r="481" spans="10:10">
      <c r="J481" s="60"/>
    </row>
    <row r="482" spans="10:10">
      <c r="J482" s="60"/>
    </row>
    <row r="483" spans="10:10">
      <c r="J483" s="60"/>
    </row>
    <row r="484" spans="10:10">
      <c r="J484" s="60"/>
    </row>
    <row r="485" spans="10:10">
      <c r="J485" s="60"/>
    </row>
    <row r="486" spans="10:10">
      <c r="J486" s="60"/>
    </row>
    <row r="487" spans="10:10">
      <c r="J487" s="60"/>
    </row>
    <row r="488" spans="10:10">
      <c r="J488" s="60"/>
    </row>
    <row r="489" spans="10:10">
      <c r="J489" s="60"/>
    </row>
    <row r="490" spans="10:10">
      <c r="J490" s="60"/>
    </row>
    <row r="491" spans="10:10">
      <c r="J491" s="60"/>
    </row>
    <row r="492" spans="10:10">
      <c r="J492" s="60"/>
    </row>
    <row r="493" spans="10:10">
      <c r="J493" s="60"/>
    </row>
    <row r="494" spans="10:10">
      <c r="J494" s="60"/>
    </row>
    <row r="495" spans="10:10">
      <c r="J495" s="60"/>
    </row>
    <row r="496" spans="10:10">
      <c r="J496" s="60"/>
    </row>
    <row r="497" spans="10:10">
      <c r="J497" s="60"/>
    </row>
  </sheetData>
  <mergeCells count="6">
    <mergeCell ref="I6:I7"/>
    <mergeCell ref="A6:A7"/>
    <mergeCell ref="B6:B7"/>
    <mergeCell ref="C6:C7"/>
    <mergeCell ref="D6:D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22"/>
  <sheetViews>
    <sheetView workbookViewId="0">
      <selection activeCell="F8" sqref="F8:F19"/>
    </sheetView>
  </sheetViews>
  <sheetFormatPr defaultColWidth="9" defaultRowHeight="16.8"/>
  <cols>
    <col min="1" max="1" width="14.109375" style="80" bestFit="1" customWidth="1"/>
    <col min="2" max="2" width="12.33203125" style="80" customWidth="1"/>
    <col min="3" max="3" width="10" style="80" customWidth="1"/>
    <col min="4" max="4" width="16.44140625" style="80" customWidth="1"/>
    <col min="5" max="5" width="17.88671875" style="80" customWidth="1"/>
    <col min="6" max="6" width="11" style="80" customWidth="1"/>
    <col min="7" max="7" width="15.109375" style="80" customWidth="1"/>
    <col min="8" max="8" width="17.6640625" style="80" customWidth="1"/>
    <col min="9" max="9" width="14.109375" style="80" customWidth="1"/>
    <col min="10" max="256" width="9" style="80"/>
    <col min="257" max="257" width="14.109375" style="80" bestFit="1" customWidth="1"/>
    <col min="258" max="258" width="12.33203125" style="80" customWidth="1"/>
    <col min="259" max="259" width="10" style="80" customWidth="1"/>
    <col min="260" max="260" width="16.44140625" style="80" customWidth="1"/>
    <col min="261" max="261" width="17.88671875" style="80" customWidth="1"/>
    <col min="262" max="262" width="11" style="80" customWidth="1"/>
    <col min="263" max="263" width="15.109375" style="80" customWidth="1"/>
    <col min="264" max="264" width="17.6640625" style="80" customWidth="1"/>
    <col min="265" max="265" width="14.109375" style="80" customWidth="1"/>
    <col min="266" max="512" width="9" style="80"/>
    <col min="513" max="513" width="14.109375" style="80" bestFit="1" customWidth="1"/>
    <col min="514" max="514" width="12.33203125" style="80" customWidth="1"/>
    <col min="515" max="515" width="10" style="80" customWidth="1"/>
    <col min="516" max="516" width="16.44140625" style="80" customWidth="1"/>
    <col min="517" max="517" width="17.88671875" style="80" customWidth="1"/>
    <col min="518" max="518" width="11" style="80" customWidth="1"/>
    <col min="519" max="519" width="15.109375" style="80" customWidth="1"/>
    <col min="520" max="520" width="17.6640625" style="80" customWidth="1"/>
    <col min="521" max="521" width="14.109375" style="80" customWidth="1"/>
    <col min="522" max="768" width="9" style="80"/>
    <col min="769" max="769" width="14.109375" style="80" bestFit="1" customWidth="1"/>
    <col min="770" max="770" width="12.33203125" style="80" customWidth="1"/>
    <col min="771" max="771" width="10" style="80" customWidth="1"/>
    <col min="772" max="772" width="16.44140625" style="80" customWidth="1"/>
    <col min="773" max="773" width="17.88671875" style="80" customWidth="1"/>
    <col min="774" max="774" width="11" style="80" customWidth="1"/>
    <col min="775" max="775" width="15.109375" style="80" customWidth="1"/>
    <col min="776" max="776" width="17.6640625" style="80" customWidth="1"/>
    <col min="777" max="777" width="14.109375" style="80" customWidth="1"/>
    <col min="778" max="1024" width="9" style="80"/>
    <col min="1025" max="1025" width="14.109375" style="80" bestFit="1" customWidth="1"/>
    <col min="1026" max="1026" width="12.33203125" style="80" customWidth="1"/>
    <col min="1027" max="1027" width="10" style="80" customWidth="1"/>
    <col min="1028" max="1028" width="16.44140625" style="80" customWidth="1"/>
    <col min="1029" max="1029" width="17.88671875" style="80" customWidth="1"/>
    <col min="1030" max="1030" width="11" style="80" customWidth="1"/>
    <col min="1031" max="1031" width="15.109375" style="80" customWidth="1"/>
    <col min="1032" max="1032" width="17.6640625" style="80" customWidth="1"/>
    <col min="1033" max="1033" width="14.109375" style="80" customWidth="1"/>
    <col min="1034" max="1280" width="9" style="80"/>
    <col min="1281" max="1281" width="14.109375" style="80" bestFit="1" customWidth="1"/>
    <col min="1282" max="1282" width="12.33203125" style="80" customWidth="1"/>
    <col min="1283" max="1283" width="10" style="80" customWidth="1"/>
    <col min="1284" max="1284" width="16.44140625" style="80" customWidth="1"/>
    <col min="1285" max="1285" width="17.88671875" style="80" customWidth="1"/>
    <col min="1286" max="1286" width="11" style="80" customWidth="1"/>
    <col min="1287" max="1287" width="15.109375" style="80" customWidth="1"/>
    <col min="1288" max="1288" width="17.6640625" style="80" customWidth="1"/>
    <col min="1289" max="1289" width="14.109375" style="80" customWidth="1"/>
    <col min="1290" max="1536" width="9" style="80"/>
    <col min="1537" max="1537" width="14.109375" style="80" bestFit="1" customWidth="1"/>
    <col min="1538" max="1538" width="12.33203125" style="80" customWidth="1"/>
    <col min="1539" max="1539" width="10" style="80" customWidth="1"/>
    <col min="1540" max="1540" width="16.44140625" style="80" customWidth="1"/>
    <col min="1541" max="1541" width="17.88671875" style="80" customWidth="1"/>
    <col min="1542" max="1542" width="11" style="80" customWidth="1"/>
    <col min="1543" max="1543" width="15.109375" style="80" customWidth="1"/>
    <col min="1544" max="1544" width="17.6640625" style="80" customWidth="1"/>
    <col min="1545" max="1545" width="14.109375" style="80" customWidth="1"/>
    <col min="1546" max="1792" width="9" style="80"/>
    <col min="1793" max="1793" width="14.109375" style="80" bestFit="1" customWidth="1"/>
    <col min="1794" max="1794" width="12.33203125" style="80" customWidth="1"/>
    <col min="1795" max="1795" width="10" style="80" customWidth="1"/>
    <col min="1796" max="1796" width="16.44140625" style="80" customWidth="1"/>
    <col min="1797" max="1797" width="17.88671875" style="80" customWidth="1"/>
    <col min="1798" max="1798" width="11" style="80" customWidth="1"/>
    <col min="1799" max="1799" width="15.109375" style="80" customWidth="1"/>
    <col min="1800" max="1800" width="17.6640625" style="80" customWidth="1"/>
    <col min="1801" max="1801" width="14.109375" style="80" customWidth="1"/>
    <col min="1802" max="2048" width="9" style="80"/>
    <col min="2049" max="2049" width="14.109375" style="80" bestFit="1" customWidth="1"/>
    <col min="2050" max="2050" width="12.33203125" style="80" customWidth="1"/>
    <col min="2051" max="2051" width="10" style="80" customWidth="1"/>
    <col min="2052" max="2052" width="16.44140625" style="80" customWidth="1"/>
    <col min="2053" max="2053" width="17.88671875" style="80" customWidth="1"/>
    <col min="2054" max="2054" width="11" style="80" customWidth="1"/>
    <col min="2055" max="2055" width="15.109375" style="80" customWidth="1"/>
    <col min="2056" max="2056" width="17.6640625" style="80" customWidth="1"/>
    <col min="2057" max="2057" width="14.109375" style="80" customWidth="1"/>
    <col min="2058" max="2304" width="9" style="80"/>
    <col min="2305" max="2305" width="14.109375" style="80" bestFit="1" customWidth="1"/>
    <col min="2306" max="2306" width="12.33203125" style="80" customWidth="1"/>
    <col min="2307" max="2307" width="10" style="80" customWidth="1"/>
    <col min="2308" max="2308" width="16.44140625" style="80" customWidth="1"/>
    <col min="2309" max="2309" width="17.88671875" style="80" customWidth="1"/>
    <col min="2310" max="2310" width="11" style="80" customWidth="1"/>
    <col min="2311" max="2311" width="15.109375" style="80" customWidth="1"/>
    <col min="2312" max="2312" width="17.6640625" style="80" customWidth="1"/>
    <col min="2313" max="2313" width="14.109375" style="80" customWidth="1"/>
    <col min="2314" max="2560" width="9" style="80"/>
    <col min="2561" max="2561" width="14.109375" style="80" bestFit="1" customWidth="1"/>
    <col min="2562" max="2562" width="12.33203125" style="80" customWidth="1"/>
    <col min="2563" max="2563" width="10" style="80" customWidth="1"/>
    <col min="2564" max="2564" width="16.44140625" style="80" customWidth="1"/>
    <col min="2565" max="2565" width="17.88671875" style="80" customWidth="1"/>
    <col min="2566" max="2566" width="11" style="80" customWidth="1"/>
    <col min="2567" max="2567" width="15.109375" style="80" customWidth="1"/>
    <col min="2568" max="2568" width="17.6640625" style="80" customWidth="1"/>
    <col min="2569" max="2569" width="14.109375" style="80" customWidth="1"/>
    <col min="2570" max="2816" width="9" style="80"/>
    <col min="2817" max="2817" width="14.109375" style="80" bestFit="1" customWidth="1"/>
    <col min="2818" max="2818" width="12.33203125" style="80" customWidth="1"/>
    <col min="2819" max="2819" width="10" style="80" customWidth="1"/>
    <col min="2820" max="2820" width="16.44140625" style="80" customWidth="1"/>
    <col min="2821" max="2821" width="17.88671875" style="80" customWidth="1"/>
    <col min="2822" max="2822" width="11" style="80" customWidth="1"/>
    <col min="2823" max="2823" width="15.109375" style="80" customWidth="1"/>
    <col min="2824" max="2824" width="17.6640625" style="80" customWidth="1"/>
    <col min="2825" max="2825" width="14.109375" style="80" customWidth="1"/>
    <col min="2826" max="3072" width="9" style="80"/>
    <col min="3073" max="3073" width="14.109375" style="80" bestFit="1" customWidth="1"/>
    <col min="3074" max="3074" width="12.33203125" style="80" customWidth="1"/>
    <col min="3075" max="3075" width="10" style="80" customWidth="1"/>
    <col min="3076" max="3076" width="16.44140625" style="80" customWidth="1"/>
    <col min="3077" max="3077" width="17.88671875" style="80" customWidth="1"/>
    <col min="3078" max="3078" width="11" style="80" customWidth="1"/>
    <col min="3079" max="3079" width="15.109375" style="80" customWidth="1"/>
    <col min="3080" max="3080" width="17.6640625" style="80" customWidth="1"/>
    <col min="3081" max="3081" width="14.109375" style="80" customWidth="1"/>
    <col min="3082" max="3328" width="9" style="80"/>
    <col min="3329" max="3329" width="14.109375" style="80" bestFit="1" customWidth="1"/>
    <col min="3330" max="3330" width="12.33203125" style="80" customWidth="1"/>
    <col min="3331" max="3331" width="10" style="80" customWidth="1"/>
    <col min="3332" max="3332" width="16.44140625" style="80" customWidth="1"/>
    <col min="3333" max="3333" width="17.88671875" style="80" customWidth="1"/>
    <col min="3334" max="3334" width="11" style="80" customWidth="1"/>
    <col min="3335" max="3335" width="15.109375" style="80" customWidth="1"/>
    <col min="3336" max="3336" width="17.6640625" style="80" customWidth="1"/>
    <col min="3337" max="3337" width="14.109375" style="80" customWidth="1"/>
    <col min="3338" max="3584" width="9" style="80"/>
    <col min="3585" max="3585" width="14.109375" style="80" bestFit="1" customWidth="1"/>
    <col min="3586" max="3586" width="12.33203125" style="80" customWidth="1"/>
    <col min="3587" max="3587" width="10" style="80" customWidth="1"/>
    <col min="3588" max="3588" width="16.44140625" style="80" customWidth="1"/>
    <col min="3589" max="3589" width="17.88671875" style="80" customWidth="1"/>
    <col min="3590" max="3590" width="11" style="80" customWidth="1"/>
    <col min="3591" max="3591" width="15.109375" style="80" customWidth="1"/>
    <col min="3592" max="3592" width="17.6640625" style="80" customWidth="1"/>
    <col min="3593" max="3593" width="14.109375" style="80" customWidth="1"/>
    <col min="3594" max="3840" width="9" style="80"/>
    <col min="3841" max="3841" width="14.109375" style="80" bestFit="1" customWidth="1"/>
    <col min="3842" max="3842" width="12.33203125" style="80" customWidth="1"/>
    <col min="3843" max="3843" width="10" style="80" customWidth="1"/>
    <col min="3844" max="3844" width="16.44140625" style="80" customWidth="1"/>
    <col min="3845" max="3845" width="17.88671875" style="80" customWidth="1"/>
    <col min="3846" max="3846" width="11" style="80" customWidth="1"/>
    <col min="3847" max="3847" width="15.109375" style="80" customWidth="1"/>
    <col min="3848" max="3848" width="17.6640625" style="80" customWidth="1"/>
    <col min="3849" max="3849" width="14.109375" style="80" customWidth="1"/>
    <col min="3850" max="4096" width="9" style="80"/>
    <col min="4097" max="4097" width="14.109375" style="80" bestFit="1" customWidth="1"/>
    <col min="4098" max="4098" width="12.33203125" style="80" customWidth="1"/>
    <col min="4099" max="4099" width="10" style="80" customWidth="1"/>
    <col min="4100" max="4100" width="16.44140625" style="80" customWidth="1"/>
    <col min="4101" max="4101" width="17.88671875" style="80" customWidth="1"/>
    <col min="4102" max="4102" width="11" style="80" customWidth="1"/>
    <col min="4103" max="4103" width="15.109375" style="80" customWidth="1"/>
    <col min="4104" max="4104" width="17.6640625" style="80" customWidth="1"/>
    <col min="4105" max="4105" width="14.109375" style="80" customWidth="1"/>
    <col min="4106" max="4352" width="9" style="80"/>
    <col min="4353" max="4353" width="14.109375" style="80" bestFit="1" customWidth="1"/>
    <col min="4354" max="4354" width="12.33203125" style="80" customWidth="1"/>
    <col min="4355" max="4355" width="10" style="80" customWidth="1"/>
    <col min="4356" max="4356" width="16.44140625" style="80" customWidth="1"/>
    <col min="4357" max="4357" width="17.88671875" style="80" customWidth="1"/>
    <col min="4358" max="4358" width="11" style="80" customWidth="1"/>
    <col min="4359" max="4359" width="15.109375" style="80" customWidth="1"/>
    <col min="4360" max="4360" width="17.6640625" style="80" customWidth="1"/>
    <col min="4361" max="4361" width="14.109375" style="80" customWidth="1"/>
    <col min="4362" max="4608" width="9" style="80"/>
    <col min="4609" max="4609" width="14.109375" style="80" bestFit="1" customWidth="1"/>
    <col min="4610" max="4610" width="12.33203125" style="80" customWidth="1"/>
    <col min="4611" max="4611" width="10" style="80" customWidth="1"/>
    <col min="4612" max="4612" width="16.44140625" style="80" customWidth="1"/>
    <col min="4613" max="4613" width="17.88671875" style="80" customWidth="1"/>
    <col min="4614" max="4614" width="11" style="80" customWidth="1"/>
    <col min="4615" max="4615" width="15.109375" style="80" customWidth="1"/>
    <col min="4616" max="4616" width="17.6640625" style="80" customWidth="1"/>
    <col min="4617" max="4617" width="14.109375" style="80" customWidth="1"/>
    <col min="4618" max="4864" width="9" style="80"/>
    <col min="4865" max="4865" width="14.109375" style="80" bestFit="1" customWidth="1"/>
    <col min="4866" max="4866" width="12.33203125" style="80" customWidth="1"/>
    <col min="4867" max="4867" width="10" style="80" customWidth="1"/>
    <col min="4868" max="4868" width="16.44140625" style="80" customWidth="1"/>
    <col min="4869" max="4869" width="17.88671875" style="80" customWidth="1"/>
    <col min="4870" max="4870" width="11" style="80" customWidth="1"/>
    <col min="4871" max="4871" width="15.109375" style="80" customWidth="1"/>
    <col min="4872" max="4872" width="17.6640625" style="80" customWidth="1"/>
    <col min="4873" max="4873" width="14.109375" style="80" customWidth="1"/>
    <col min="4874" max="5120" width="9" style="80"/>
    <col min="5121" max="5121" width="14.109375" style="80" bestFit="1" customWidth="1"/>
    <col min="5122" max="5122" width="12.33203125" style="80" customWidth="1"/>
    <col min="5123" max="5123" width="10" style="80" customWidth="1"/>
    <col min="5124" max="5124" width="16.44140625" style="80" customWidth="1"/>
    <col min="5125" max="5125" width="17.88671875" style="80" customWidth="1"/>
    <col min="5126" max="5126" width="11" style="80" customWidth="1"/>
    <col min="5127" max="5127" width="15.109375" style="80" customWidth="1"/>
    <col min="5128" max="5128" width="17.6640625" style="80" customWidth="1"/>
    <col min="5129" max="5129" width="14.109375" style="80" customWidth="1"/>
    <col min="5130" max="5376" width="9" style="80"/>
    <col min="5377" max="5377" width="14.109375" style="80" bestFit="1" customWidth="1"/>
    <col min="5378" max="5378" width="12.33203125" style="80" customWidth="1"/>
    <col min="5379" max="5379" width="10" style="80" customWidth="1"/>
    <col min="5380" max="5380" width="16.44140625" style="80" customWidth="1"/>
    <col min="5381" max="5381" width="17.88671875" style="80" customWidth="1"/>
    <col min="5382" max="5382" width="11" style="80" customWidth="1"/>
    <col min="5383" max="5383" width="15.109375" style="80" customWidth="1"/>
    <col min="5384" max="5384" width="17.6640625" style="80" customWidth="1"/>
    <col min="5385" max="5385" width="14.109375" style="80" customWidth="1"/>
    <col min="5386" max="5632" width="9" style="80"/>
    <col min="5633" max="5633" width="14.109375" style="80" bestFit="1" customWidth="1"/>
    <col min="5634" max="5634" width="12.33203125" style="80" customWidth="1"/>
    <col min="5635" max="5635" width="10" style="80" customWidth="1"/>
    <col min="5636" max="5636" width="16.44140625" style="80" customWidth="1"/>
    <col min="5637" max="5637" width="17.88671875" style="80" customWidth="1"/>
    <col min="5638" max="5638" width="11" style="80" customWidth="1"/>
    <col min="5639" max="5639" width="15.109375" style="80" customWidth="1"/>
    <col min="5640" max="5640" width="17.6640625" style="80" customWidth="1"/>
    <col min="5641" max="5641" width="14.109375" style="80" customWidth="1"/>
    <col min="5642" max="5888" width="9" style="80"/>
    <col min="5889" max="5889" width="14.109375" style="80" bestFit="1" customWidth="1"/>
    <col min="5890" max="5890" width="12.33203125" style="80" customWidth="1"/>
    <col min="5891" max="5891" width="10" style="80" customWidth="1"/>
    <col min="5892" max="5892" width="16.44140625" style="80" customWidth="1"/>
    <col min="5893" max="5893" width="17.88671875" style="80" customWidth="1"/>
    <col min="5894" max="5894" width="11" style="80" customWidth="1"/>
    <col min="5895" max="5895" width="15.109375" style="80" customWidth="1"/>
    <col min="5896" max="5896" width="17.6640625" style="80" customWidth="1"/>
    <col min="5897" max="5897" width="14.109375" style="80" customWidth="1"/>
    <col min="5898" max="6144" width="9" style="80"/>
    <col min="6145" max="6145" width="14.109375" style="80" bestFit="1" customWidth="1"/>
    <col min="6146" max="6146" width="12.33203125" style="80" customWidth="1"/>
    <col min="6147" max="6147" width="10" style="80" customWidth="1"/>
    <col min="6148" max="6148" width="16.44140625" style="80" customWidth="1"/>
    <col min="6149" max="6149" width="17.88671875" style="80" customWidth="1"/>
    <col min="6150" max="6150" width="11" style="80" customWidth="1"/>
    <col min="6151" max="6151" width="15.109375" style="80" customWidth="1"/>
    <col min="6152" max="6152" width="17.6640625" style="80" customWidth="1"/>
    <col min="6153" max="6153" width="14.109375" style="80" customWidth="1"/>
    <col min="6154" max="6400" width="9" style="80"/>
    <col min="6401" max="6401" width="14.109375" style="80" bestFit="1" customWidth="1"/>
    <col min="6402" max="6402" width="12.33203125" style="80" customWidth="1"/>
    <col min="6403" max="6403" width="10" style="80" customWidth="1"/>
    <col min="6404" max="6404" width="16.44140625" style="80" customWidth="1"/>
    <col min="6405" max="6405" width="17.88671875" style="80" customWidth="1"/>
    <col min="6406" max="6406" width="11" style="80" customWidth="1"/>
    <col min="6407" max="6407" width="15.109375" style="80" customWidth="1"/>
    <col min="6408" max="6408" width="17.6640625" style="80" customWidth="1"/>
    <col min="6409" max="6409" width="14.109375" style="80" customWidth="1"/>
    <col min="6410" max="6656" width="9" style="80"/>
    <col min="6657" max="6657" width="14.109375" style="80" bestFit="1" customWidth="1"/>
    <col min="6658" max="6658" width="12.33203125" style="80" customWidth="1"/>
    <col min="6659" max="6659" width="10" style="80" customWidth="1"/>
    <col min="6660" max="6660" width="16.44140625" style="80" customWidth="1"/>
    <col min="6661" max="6661" width="17.88671875" style="80" customWidth="1"/>
    <col min="6662" max="6662" width="11" style="80" customWidth="1"/>
    <col min="6663" max="6663" width="15.109375" style="80" customWidth="1"/>
    <col min="6664" max="6664" width="17.6640625" style="80" customWidth="1"/>
    <col min="6665" max="6665" width="14.109375" style="80" customWidth="1"/>
    <col min="6666" max="6912" width="9" style="80"/>
    <col min="6913" max="6913" width="14.109375" style="80" bestFit="1" customWidth="1"/>
    <col min="6914" max="6914" width="12.33203125" style="80" customWidth="1"/>
    <col min="6915" max="6915" width="10" style="80" customWidth="1"/>
    <col min="6916" max="6916" width="16.44140625" style="80" customWidth="1"/>
    <col min="6917" max="6917" width="17.88671875" style="80" customWidth="1"/>
    <col min="6918" max="6918" width="11" style="80" customWidth="1"/>
    <col min="6919" max="6919" width="15.109375" style="80" customWidth="1"/>
    <col min="6920" max="6920" width="17.6640625" style="80" customWidth="1"/>
    <col min="6921" max="6921" width="14.109375" style="80" customWidth="1"/>
    <col min="6922" max="7168" width="9" style="80"/>
    <col min="7169" max="7169" width="14.109375" style="80" bestFit="1" customWidth="1"/>
    <col min="7170" max="7170" width="12.33203125" style="80" customWidth="1"/>
    <col min="7171" max="7171" width="10" style="80" customWidth="1"/>
    <col min="7172" max="7172" width="16.44140625" style="80" customWidth="1"/>
    <col min="7173" max="7173" width="17.88671875" style="80" customWidth="1"/>
    <col min="7174" max="7174" width="11" style="80" customWidth="1"/>
    <col min="7175" max="7175" width="15.109375" style="80" customWidth="1"/>
    <col min="7176" max="7176" width="17.6640625" style="80" customWidth="1"/>
    <col min="7177" max="7177" width="14.109375" style="80" customWidth="1"/>
    <col min="7178" max="7424" width="9" style="80"/>
    <col min="7425" max="7425" width="14.109375" style="80" bestFit="1" customWidth="1"/>
    <col min="7426" max="7426" width="12.33203125" style="80" customWidth="1"/>
    <col min="7427" max="7427" width="10" style="80" customWidth="1"/>
    <col min="7428" max="7428" width="16.44140625" style="80" customWidth="1"/>
    <col min="7429" max="7429" width="17.88671875" style="80" customWidth="1"/>
    <col min="7430" max="7430" width="11" style="80" customWidth="1"/>
    <col min="7431" max="7431" width="15.109375" style="80" customWidth="1"/>
    <col min="7432" max="7432" width="17.6640625" style="80" customWidth="1"/>
    <col min="7433" max="7433" width="14.109375" style="80" customWidth="1"/>
    <col min="7434" max="7680" width="9" style="80"/>
    <col min="7681" max="7681" width="14.109375" style="80" bestFit="1" customWidth="1"/>
    <col min="7682" max="7682" width="12.33203125" style="80" customWidth="1"/>
    <col min="7683" max="7683" width="10" style="80" customWidth="1"/>
    <col min="7684" max="7684" width="16.44140625" style="80" customWidth="1"/>
    <col min="7685" max="7685" width="17.88671875" style="80" customWidth="1"/>
    <col min="7686" max="7686" width="11" style="80" customWidth="1"/>
    <col min="7687" max="7687" width="15.109375" style="80" customWidth="1"/>
    <col min="7688" max="7688" width="17.6640625" style="80" customWidth="1"/>
    <col min="7689" max="7689" width="14.109375" style="80" customWidth="1"/>
    <col min="7690" max="7936" width="9" style="80"/>
    <col min="7937" max="7937" width="14.109375" style="80" bestFit="1" customWidth="1"/>
    <col min="7938" max="7938" width="12.33203125" style="80" customWidth="1"/>
    <col min="7939" max="7939" width="10" style="80" customWidth="1"/>
    <col min="7940" max="7940" width="16.44140625" style="80" customWidth="1"/>
    <col min="7941" max="7941" width="17.88671875" style="80" customWidth="1"/>
    <col min="7942" max="7942" width="11" style="80" customWidth="1"/>
    <col min="7943" max="7943" width="15.109375" style="80" customWidth="1"/>
    <col min="7944" max="7944" width="17.6640625" style="80" customWidth="1"/>
    <col min="7945" max="7945" width="14.109375" style="80" customWidth="1"/>
    <col min="7946" max="8192" width="9" style="80"/>
    <col min="8193" max="8193" width="14.109375" style="80" bestFit="1" customWidth="1"/>
    <col min="8194" max="8194" width="12.33203125" style="80" customWidth="1"/>
    <col min="8195" max="8195" width="10" style="80" customWidth="1"/>
    <col min="8196" max="8196" width="16.44140625" style="80" customWidth="1"/>
    <col min="8197" max="8197" width="17.88671875" style="80" customWidth="1"/>
    <col min="8198" max="8198" width="11" style="80" customWidth="1"/>
    <col min="8199" max="8199" width="15.109375" style="80" customWidth="1"/>
    <col min="8200" max="8200" width="17.6640625" style="80" customWidth="1"/>
    <col min="8201" max="8201" width="14.109375" style="80" customWidth="1"/>
    <col min="8202" max="8448" width="9" style="80"/>
    <col min="8449" max="8449" width="14.109375" style="80" bestFit="1" customWidth="1"/>
    <col min="8450" max="8450" width="12.33203125" style="80" customWidth="1"/>
    <col min="8451" max="8451" width="10" style="80" customWidth="1"/>
    <col min="8452" max="8452" width="16.44140625" style="80" customWidth="1"/>
    <col min="8453" max="8453" width="17.88671875" style="80" customWidth="1"/>
    <col min="8454" max="8454" width="11" style="80" customWidth="1"/>
    <col min="8455" max="8455" width="15.109375" style="80" customWidth="1"/>
    <col min="8456" max="8456" width="17.6640625" style="80" customWidth="1"/>
    <col min="8457" max="8457" width="14.109375" style="80" customWidth="1"/>
    <col min="8458" max="8704" width="9" style="80"/>
    <col min="8705" max="8705" width="14.109375" style="80" bestFit="1" customWidth="1"/>
    <col min="8706" max="8706" width="12.33203125" style="80" customWidth="1"/>
    <col min="8707" max="8707" width="10" style="80" customWidth="1"/>
    <col min="8708" max="8708" width="16.44140625" style="80" customWidth="1"/>
    <col min="8709" max="8709" width="17.88671875" style="80" customWidth="1"/>
    <col min="8710" max="8710" width="11" style="80" customWidth="1"/>
    <col min="8711" max="8711" width="15.109375" style="80" customWidth="1"/>
    <col min="8712" max="8712" width="17.6640625" style="80" customWidth="1"/>
    <col min="8713" max="8713" width="14.109375" style="80" customWidth="1"/>
    <col min="8714" max="8960" width="9" style="80"/>
    <col min="8961" max="8961" width="14.109375" style="80" bestFit="1" customWidth="1"/>
    <col min="8962" max="8962" width="12.33203125" style="80" customWidth="1"/>
    <col min="8963" max="8963" width="10" style="80" customWidth="1"/>
    <col min="8964" max="8964" width="16.44140625" style="80" customWidth="1"/>
    <col min="8965" max="8965" width="17.88671875" style="80" customWidth="1"/>
    <col min="8966" max="8966" width="11" style="80" customWidth="1"/>
    <col min="8967" max="8967" width="15.109375" style="80" customWidth="1"/>
    <col min="8968" max="8968" width="17.6640625" style="80" customWidth="1"/>
    <col min="8969" max="8969" width="14.109375" style="80" customWidth="1"/>
    <col min="8970" max="9216" width="9" style="80"/>
    <col min="9217" max="9217" width="14.109375" style="80" bestFit="1" customWidth="1"/>
    <col min="9218" max="9218" width="12.33203125" style="80" customWidth="1"/>
    <col min="9219" max="9219" width="10" style="80" customWidth="1"/>
    <col min="9220" max="9220" width="16.44140625" style="80" customWidth="1"/>
    <col min="9221" max="9221" width="17.88671875" style="80" customWidth="1"/>
    <col min="9222" max="9222" width="11" style="80" customWidth="1"/>
    <col min="9223" max="9223" width="15.109375" style="80" customWidth="1"/>
    <col min="9224" max="9224" width="17.6640625" style="80" customWidth="1"/>
    <col min="9225" max="9225" width="14.109375" style="80" customWidth="1"/>
    <col min="9226" max="9472" width="9" style="80"/>
    <col min="9473" max="9473" width="14.109375" style="80" bestFit="1" customWidth="1"/>
    <col min="9474" max="9474" width="12.33203125" style="80" customWidth="1"/>
    <col min="9475" max="9475" width="10" style="80" customWidth="1"/>
    <col min="9476" max="9476" width="16.44140625" style="80" customWidth="1"/>
    <col min="9477" max="9477" width="17.88671875" style="80" customWidth="1"/>
    <col min="9478" max="9478" width="11" style="80" customWidth="1"/>
    <col min="9479" max="9479" width="15.109375" style="80" customWidth="1"/>
    <col min="9480" max="9480" width="17.6640625" style="80" customWidth="1"/>
    <col min="9481" max="9481" width="14.109375" style="80" customWidth="1"/>
    <col min="9482" max="9728" width="9" style="80"/>
    <col min="9729" max="9729" width="14.109375" style="80" bestFit="1" customWidth="1"/>
    <col min="9730" max="9730" width="12.33203125" style="80" customWidth="1"/>
    <col min="9731" max="9731" width="10" style="80" customWidth="1"/>
    <col min="9732" max="9732" width="16.44140625" style="80" customWidth="1"/>
    <col min="9733" max="9733" width="17.88671875" style="80" customWidth="1"/>
    <col min="9734" max="9734" width="11" style="80" customWidth="1"/>
    <col min="9735" max="9735" width="15.109375" style="80" customWidth="1"/>
    <col min="9736" max="9736" width="17.6640625" style="80" customWidth="1"/>
    <col min="9737" max="9737" width="14.109375" style="80" customWidth="1"/>
    <col min="9738" max="9984" width="9" style="80"/>
    <col min="9985" max="9985" width="14.109375" style="80" bestFit="1" customWidth="1"/>
    <col min="9986" max="9986" width="12.33203125" style="80" customWidth="1"/>
    <col min="9987" max="9987" width="10" style="80" customWidth="1"/>
    <col min="9988" max="9988" width="16.44140625" style="80" customWidth="1"/>
    <col min="9989" max="9989" width="17.88671875" style="80" customWidth="1"/>
    <col min="9990" max="9990" width="11" style="80" customWidth="1"/>
    <col min="9991" max="9991" width="15.109375" style="80" customWidth="1"/>
    <col min="9992" max="9992" width="17.6640625" style="80" customWidth="1"/>
    <col min="9993" max="9993" width="14.109375" style="80" customWidth="1"/>
    <col min="9994" max="10240" width="9" style="80"/>
    <col min="10241" max="10241" width="14.109375" style="80" bestFit="1" customWidth="1"/>
    <col min="10242" max="10242" width="12.33203125" style="80" customWidth="1"/>
    <col min="10243" max="10243" width="10" style="80" customWidth="1"/>
    <col min="10244" max="10244" width="16.44140625" style="80" customWidth="1"/>
    <col min="10245" max="10245" width="17.88671875" style="80" customWidth="1"/>
    <col min="10246" max="10246" width="11" style="80" customWidth="1"/>
    <col min="10247" max="10247" width="15.109375" style="80" customWidth="1"/>
    <col min="10248" max="10248" width="17.6640625" style="80" customWidth="1"/>
    <col min="10249" max="10249" width="14.109375" style="80" customWidth="1"/>
    <col min="10250" max="10496" width="9" style="80"/>
    <col min="10497" max="10497" width="14.109375" style="80" bestFit="1" customWidth="1"/>
    <col min="10498" max="10498" width="12.33203125" style="80" customWidth="1"/>
    <col min="10499" max="10499" width="10" style="80" customWidth="1"/>
    <col min="10500" max="10500" width="16.44140625" style="80" customWidth="1"/>
    <col min="10501" max="10501" width="17.88671875" style="80" customWidth="1"/>
    <col min="10502" max="10502" width="11" style="80" customWidth="1"/>
    <col min="10503" max="10503" width="15.109375" style="80" customWidth="1"/>
    <col min="10504" max="10504" width="17.6640625" style="80" customWidth="1"/>
    <col min="10505" max="10505" width="14.109375" style="80" customWidth="1"/>
    <col min="10506" max="10752" width="9" style="80"/>
    <col min="10753" max="10753" width="14.109375" style="80" bestFit="1" customWidth="1"/>
    <col min="10754" max="10754" width="12.33203125" style="80" customWidth="1"/>
    <col min="10755" max="10755" width="10" style="80" customWidth="1"/>
    <col min="10756" max="10756" width="16.44140625" style="80" customWidth="1"/>
    <col min="10757" max="10757" width="17.88671875" style="80" customWidth="1"/>
    <col min="10758" max="10758" width="11" style="80" customWidth="1"/>
    <col min="10759" max="10759" width="15.109375" style="80" customWidth="1"/>
    <col min="10760" max="10760" width="17.6640625" style="80" customWidth="1"/>
    <col min="10761" max="10761" width="14.109375" style="80" customWidth="1"/>
    <col min="10762" max="11008" width="9" style="80"/>
    <col min="11009" max="11009" width="14.109375" style="80" bestFit="1" customWidth="1"/>
    <col min="11010" max="11010" width="12.33203125" style="80" customWidth="1"/>
    <col min="11011" max="11011" width="10" style="80" customWidth="1"/>
    <col min="11012" max="11012" width="16.44140625" style="80" customWidth="1"/>
    <col min="11013" max="11013" width="17.88671875" style="80" customWidth="1"/>
    <col min="11014" max="11014" width="11" style="80" customWidth="1"/>
    <col min="11015" max="11015" width="15.109375" style="80" customWidth="1"/>
    <col min="11016" max="11016" width="17.6640625" style="80" customWidth="1"/>
    <col min="11017" max="11017" width="14.109375" style="80" customWidth="1"/>
    <col min="11018" max="11264" width="9" style="80"/>
    <col min="11265" max="11265" width="14.109375" style="80" bestFit="1" customWidth="1"/>
    <col min="11266" max="11266" width="12.33203125" style="80" customWidth="1"/>
    <col min="11267" max="11267" width="10" style="80" customWidth="1"/>
    <col min="11268" max="11268" width="16.44140625" style="80" customWidth="1"/>
    <col min="11269" max="11269" width="17.88671875" style="80" customWidth="1"/>
    <col min="11270" max="11270" width="11" style="80" customWidth="1"/>
    <col min="11271" max="11271" width="15.109375" style="80" customWidth="1"/>
    <col min="11272" max="11272" width="17.6640625" style="80" customWidth="1"/>
    <col min="11273" max="11273" width="14.109375" style="80" customWidth="1"/>
    <col min="11274" max="11520" width="9" style="80"/>
    <col min="11521" max="11521" width="14.109375" style="80" bestFit="1" customWidth="1"/>
    <col min="11522" max="11522" width="12.33203125" style="80" customWidth="1"/>
    <col min="11523" max="11523" width="10" style="80" customWidth="1"/>
    <col min="11524" max="11524" width="16.44140625" style="80" customWidth="1"/>
    <col min="11525" max="11525" width="17.88671875" style="80" customWidth="1"/>
    <col min="11526" max="11526" width="11" style="80" customWidth="1"/>
    <col min="11527" max="11527" width="15.109375" style="80" customWidth="1"/>
    <col min="11528" max="11528" width="17.6640625" style="80" customWidth="1"/>
    <col min="11529" max="11529" width="14.109375" style="80" customWidth="1"/>
    <col min="11530" max="11776" width="9" style="80"/>
    <col min="11777" max="11777" width="14.109375" style="80" bestFit="1" customWidth="1"/>
    <col min="11778" max="11778" width="12.33203125" style="80" customWidth="1"/>
    <col min="11779" max="11779" width="10" style="80" customWidth="1"/>
    <col min="11780" max="11780" width="16.44140625" style="80" customWidth="1"/>
    <col min="11781" max="11781" width="17.88671875" style="80" customWidth="1"/>
    <col min="11782" max="11782" width="11" style="80" customWidth="1"/>
    <col min="11783" max="11783" width="15.109375" style="80" customWidth="1"/>
    <col min="11784" max="11784" width="17.6640625" style="80" customWidth="1"/>
    <col min="11785" max="11785" width="14.109375" style="80" customWidth="1"/>
    <col min="11786" max="12032" width="9" style="80"/>
    <col min="12033" max="12033" width="14.109375" style="80" bestFit="1" customWidth="1"/>
    <col min="12034" max="12034" width="12.33203125" style="80" customWidth="1"/>
    <col min="12035" max="12035" width="10" style="80" customWidth="1"/>
    <col min="12036" max="12036" width="16.44140625" style="80" customWidth="1"/>
    <col min="12037" max="12037" width="17.88671875" style="80" customWidth="1"/>
    <col min="12038" max="12038" width="11" style="80" customWidth="1"/>
    <col min="12039" max="12039" width="15.109375" style="80" customWidth="1"/>
    <col min="12040" max="12040" width="17.6640625" style="80" customWidth="1"/>
    <col min="12041" max="12041" width="14.109375" style="80" customWidth="1"/>
    <col min="12042" max="12288" width="9" style="80"/>
    <col min="12289" max="12289" width="14.109375" style="80" bestFit="1" customWidth="1"/>
    <col min="12290" max="12290" width="12.33203125" style="80" customWidth="1"/>
    <col min="12291" max="12291" width="10" style="80" customWidth="1"/>
    <col min="12292" max="12292" width="16.44140625" style="80" customWidth="1"/>
    <col min="12293" max="12293" width="17.88671875" style="80" customWidth="1"/>
    <col min="12294" max="12294" width="11" style="80" customWidth="1"/>
    <col min="12295" max="12295" width="15.109375" style="80" customWidth="1"/>
    <col min="12296" max="12296" width="17.6640625" style="80" customWidth="1"/>
    <col min="12297" max="12297" width="14.109375" style="80" customWidth="1"/>
    <col min="12298" max="12544" width="9" style="80"/>
    <col min="12545" max="12545" width="14.109375" style="80" bestFit="1" customWidth="1"/>
    <col min="12546" max="12546" width="12.33203125" style="80" customWidth="1"/>
    <col min="12547" max="12547" width="10" style="80" customWidth="1"/>
    <col min="12548" max="12548" width="16.44140625" style="80" customWidth="1"/>
    <col min="12549" max="12549" width="17.88671875" style="80" customWidth="1"/>
    <col min="12550" max="12550" width="11" style="80" customWidth="1"/>
    <col min="12551" max="12551" width="15.109375" style="80" customWidth="1"/>
    <col min="12552" max="12552" width="17.6640625" style="80" customWidth="1"/>
    <col min="12553" max="12553" width="14.109375" style="80" customWidth="1"/>
    <col min="12554" max="12800" width="9" style="80"/>
    <col min="12801" max="12801" width="14.109375" style="80" bestFit="1" customWidth="1"/>
    <col min="12802" max="12802" width="12.33203125" style="80" customWidth="1"/>
    <col min="12803" max="12803" width="10" style="80" customWidth="1"/>
    <col min="12804" max="12804" width="16.44140625" style="80" customWidth="1"/>
    <col min="12805" max="12805" width="17.88671875" style="80" customWidth="1"/>
    <col min="12806" max="12806" width="11" style="80" customWidth="1"/>
    <col min="12807" max="12807" width="15.109375" style="80" customWidth="1"/>
    <col min="12808" max="12808" width="17.6640625" style="80" customWidth="1"/>
    <col min="12809" max="12809" width="14.109375" style="80" customWidth="1"/>
    <col min="12810" max="13056" width="9" style="80"/>
    <col min="13057" max="13057" width="14.109375" style="80" bestFit="1" customWidth="1"/>
    <col min="13058" max="13058" width="12.33203125" style="80" customWidth="1"/>
    <col min="13059" max="13059" width="10" style="80" customWidth="1"/>
    <col min="13060" max="13060" width="16.44140625" style="80" customWidth="1"/>
    <col min="13061" max="13061" width="17.88671875" style="80" customWidth="1"/>
    <col min="13062" max="13062" width="11" style="80" customWidth="1"/>
    <col min="13063" max="13063" width="15.109375" style="80" customWidth="1"/>
    <col min="13064" max="13064" width="17.6640625" style="80" customWidth="1"/>
    <col min="13065" max="13065" width="14.109375" style="80" customWidth="1"/>
    <col min="13066" max="13312" width="9" style="80"/>
    <col min="13313" max="13313" width="14.109375" style="80" bestFit="1" customWidth="1"/>
    <col min="13314" max="13314" width="12.33203125" style="80" customWidth="1"/>
    <col min="13315" max="13315" width="10" style="80" customWidth="1"/>
    <col min="13316" max="13316" width="16.44140625" style="80" customWidth="1"/>
    <col min="13317" max="13317" width="17.88671875" style="80" customWidth="1"/>
    <col min="13318" max="13318" width="11" style="80" customWidth="1"/>
    <col min="13319" max="13319" width="15.109375" style="80" customWidth="1"/>
    <col min="13320" max="13320" width="17.6640625" style="80" customWidth="1"/>
    <col min="13321" max="13321" width="14.109375" style="80" customWidth="1"/>
    <col min="13322" max="13568" width="9" style="80"/>
    <col min="13569" max="13569" width="14.109375" style="80" bestFit="1" customWidth="1"/>
    <col min="13570" max="13570" width="12.33203125" style="80" customWidth="1"/>
    <col min="13571" max="13571" width="10" style="80" customWidth="1"/>
    <col min="13572" max="13572" width="16.44140625" style="80" customWidth="1"/>
    <col min="13573" max="13573" width="17.88671875" style="80" customWidth="1"/>
    <col min="13574" max="13574" width="11" style="80" customWidth="1"/>
    <col min="13575" max="13575" width="15.109375" style="80" customWidth="1"/>
    <col min="13576" max="13576" width="17.6640625" style="80" customWidth="1"/>
    <col min="13577" max="13577" width="14.109375" style="80" customWidth="1"/>
    <col min="13578" max="13824" width="9" style="80"/>
    <col min="13825" max="13825" width="14.109375" style="80" bestFit="1" customWidth="1"/>
    <col min="13826" max="13826" width="12.33203125" style="80" customWidth="1"/>
    <col min="13827" max="13827" width="10" style="80" customWidth="1"/>
    <col min="13828" max="13828" width="16.44140625" style="80" customWidth="1"/>
    <col min="13829" max="13829" width="17.88671875" style="80" customWidth="1"/>
    <col min="13830" max="13830" width="11" style="80" customWidth="1"/>
    <col min="13831" max="13831" width="15.109375" style="80" customWidth="1"/>
    <col min="13832" max="13832" width="17.6640625" style="80" customWidth="1"/>
    <col min="13833" max="13833" width="14.109375" style="80" customWidth="1"/>
    <col min="13834" max="14080" width="9" style="80"/>
    <col min="14081" max="14081" width="14.109375" style="80" bestFit="1" customWidth="1"/>
    <col min="14082" max="14082" width="12.33203125" style="80" customWidth="1"/>
    <col min="14083" max="14083" width="10" style="80" customWidth="1"/>
    <col min="14084" max="14084" width="16.44140625" style="80" customWidth="1"/>
    <col min="14085" max="14085" width="17.88671875" style="80" customWidth="1"/>
    <col min="14086" max="14086" width="11" style="80" customWidth="1"/>
    <col min="14087" max="14087" width="15.109375" style="80" customWidth="1"/>
    <col min="14088" max="14088" width="17.6640625" style="80" customWidth="1"/>
    <col min="14089" max="14089" width="14.109375" style="80" customWidth="1"/>
    <col min="14090" max="14336" width="9" style="80"/>
    <col min="14337" max="14337" width="14.109375" style="80" bestFit="1" customWidth="1"/>
    <col min="14338" max="14338" width="12.33203125" style="80" customWidth="1"/>
    <col min="14339" max="14339" width="10" style="80" customWidth="1"/>
    <col min="14340" max="14340" width="16.44140625" style="80" customWidth="1"/>
    <col min="14341" max="14341" width="17.88671875" style="80" customWidth="1"/>
    <col min="14342" max="14342" width="11" style="80" customWidth="1"/>
    <col min="14343" max="14343" width="15.109375" style="80" customWidth="1"/>
    <col min="14344" max="14344" width="17.6640625" style="80" customWidth="1"/>
    <col min="14345" max="14345" width="14.109375" style="80" customWidth="1"/>
    <col min="14346" max="14592" width="9" style="80"/>
    <col min="14593" max="14593" width="14.109375" style="80" bestFit="1" customWidth="1"/>
    <col min="14594" max="14594" width="12.33203125" style="80" customWidth="1"/>
    <col min="14595" max="14595" width="10" style="80" customWidth="1"/>
    <col min="14596" max="14596" width="16.44140625" style="80" customWidth="1"/>
    <col min="14597" max="14597" width="17.88671875" style="80" customWidth="1"/>
    <col min="14598" max="14598" width="11" style="80" customWidth="1"/>
    <col min="14599" max="14599" width="15.109375" style="80" customWidth="1"/>
    <col min="14600" max="14600" width="17.6640625" style="80" customWidth="1"/>
    <col min="14601" max="14601" width="14.109375" style="80" customWidth="1"/>
    <col min="14602" max="14848" width="9" style="80"/>
    <col min="14849" max="14849" width="14.109375" style="80" bestFit="1" customWidth="1"/>
    <col min="14850" max="14850" width="12.33203125" style="80" customWidth="1"/>
    <col min="14851" max="14851" width="10" style="80" customWidth="1"/>
    <col min="14852" max="14852" width="16.44140625" style="80" customWidth="1"/>
    <col min="14853" max="14853" width="17.88671875" style="80" customWidth="1"/>
    <col min="14854" max="14854" width="11" style="80" customWidth="1"/>
    <col min="14855" max="14855" width="15.109375" style="80" customWidth="1"/>
    <col min="14856" max="14856" width="17.6640625" style="80" customWidth="1"/>
    <col min="14857" max="14857" width="14.109375" style="80" customWidth="1"/>
    <col min="14858" max="15104" width="9" style="80"/>
    <col min="15105" max="15105" width="14.109375" style="80" bestFit="1" customWidth="1"/>
    <col min="15106" max="15106" width="12.33203125" style="80" customWidth="1"/>
    <col min="15107" max="15107" width="10" style="80" customWidth="1"/>
    <col min="15108" max="15108" width="16.44140625" style="80" customWidth="1"/>
    <col min="15109" max="15109" width="17.88671875" style="80" customWidth="1"/>
    <col min="15110" max="15110" width="11" style="80" customWidth="1"/>
    <col min="15111" max="15111" width="15.109375" style="80" customWidth="1"/>
    <col min="15112" max="15112" width="17.6640625" style="80" customWidth="1"/>
    <col min="15113" max="15113" width="14.109375" style="80" customWidth="1"/>
    <col min="15114" max="15360" width="9" style="80"/>
    <col min="15361" max="15361" width="14.109375" style="80" bestFit="1" customWidth="1"/>
    <col min="15362" max="15362" width="12.33203125" style="80" customWidth="1"/>
    <col min="15363" max="15363" width="10" style="80" customWidth="1"/>
    <col min="15364" max="15364" width="16.44140625" style="80" customWidth="1"/>
    <col min="15365" max="15365" width="17.88671875" style="80" customWidth="1"/>
    <col min="15366" max="15366" width="11" style="80" customWidth="1"/>
    <col min="15367" max="15367" width="15.109375" style="80" customWidth="1"/>
    <col min="15368" max="15368" width="17.6640625" style="80" customWidth="1"/>
    <col min="15369" max="15369" width="14.109375" style="80" customWidth="1"/>
    <col min="15370" max="15616" width="9" style="80"/>
    <col min="15617" max="15617" width="14.109375" style="80" bestFit="1" customWidth="1"/>
    <col min="15618" max="15618" width="12.33203125" style="80" customWidth="1"/>
    <col min="15619" max="15619" width="10" style="80" customWidth="1"/>
    <col min="15620" max="15620" width="16.44140625" style="80" customWidth="1"/>
    <col min="15621" max="15621" width="17.88671875" style="80" customWidth="1"/>
    <col min="15622" max="15622" width="11" style="80" customWidth="1"/>
    <col min="15623" max="15623" width="15.109375" style="80" customWidth="1"/>
    <col min="15624" max="15624" width="17.6640625" style="80" customWidth="1"/>
    <col min="15625" max="15625" width="14.109375" style="80" customWidth="1"/>
    <col min="15626" max="15872" width="9" style="80"/>
    <col min="15873" max="15873" width="14.109375" style="80" bestFit="1" customWidth="1"/>
    <col min="15874" max="15874" width="12.33203125" style="80" customWidth="1"/>
    <col min="15875" max="15875" width="10" style="80" customWidth="1"/>
    <col min="15876" max="15876" width="16.44140625" style="80" customWidth="1"/>
    <col min="15877" max="15877" width="17.88671875" style="80" customWidth="1"/>
    <col min="15878" max="15878" width="11" style="80" customWidth="1"/>
    <col min="15879" max="15879" width="15.109375" style="80" customWidth="1"/>
    <col min="15880" max="15880" width="17.6640625" style="80" customWidth="1"/>
    <col min="15881" max="15881" width="14.109375" style="80" customWidth="1"/>
    <col min="15882" max="16128" width="9" style="80"/>
    <col min="16129" max="16129" width="14.109375" style="80" bestFit="1" customWidth="1"/>
    <col min="16130" max="16130" width="12.33203125" style="80" customWidth="1"/>
    <col min="16131" max="16131" width="10" style="80" customWidth="1"/>
    <col min="16132" max="16132" width="16.44140625" style="80" customWidth="1"/>
    <col min="16133" max="16133" width="17.88671875" style="80" customWidth="1"/>
    <col min="16134" max="16134" width="11" style="80" customWidth="1"/>
    <col min="16135" max="16135" width="15.109375" style="80" customWidth="1"/>
    <col min="16136" max="16136" width="17.6640625" style="80" customWidth="1"/>
    <col min="16137" max="16137" width="14.109375" style="80" customWidth="1"/>
    <col min="16138" max="16384" width="9" style="80"/>
  </cols>
  <sheetData>
    <row r="1" spans="1:9" s="67" customFormat="1" ht="24.75" customHeight="1">
      <c r="A1" s="63" t="s">
        <v>177</v>
      </c>
      <c r="B1" s="64" t="s">
        <v>178</v>
      </c>
      <c r="C1" s="65"/>
      <c r="D1" s="65"/>
      <c r="E1" s="65"/>
      <c r="F1" s="65"/>
      <c r="G1" s="65"/>
      <c r="H1" s="65"/>
      <c r="I1" s="66"/>
    </row>
    <row r="2" spans="1:9" s="67" customFormat="1" ht="24.75" customHeight="1">
      <c r="A2" s="68"/>
      <c r="B2" s="69" t="s">
        <v>198</v>
      </c>
      <c r="C2" s="65"/>
      <c r="D2" s="65"/>
      <c r="E2" s="65"/>
      <c r="F2" s="65"/>
      <c r="G2" s="65"/>
      <c r="H2" s="65"/>
      <c r="I2" s="66"/>
    </row>
    <row r="3" spans="1:9" s="73" customFormat="1" ht="24.6">
      <c r="A3" s="70" t="s">
        <v>179</v>
      </c>
      <c r="B3" s="71" t="s">
        <v>180</v>
      </c>
      <c r="C3" s="71"/>
      <c r="D3" s="71"/>
      <c r="E3" s="71"/>
      <c r="F3" s="71"/>
      <c r="G3" s="71"/>
      <c r="H3" s="71"/>
      <c r="I3" s="72"/>
    </row>
    <row r="4" spans="1:9" s="73" customFormat="1" ht="24.6">
      <c r="A4" s="70"/>
      <c r="B4" s="71"/>
      <c r="C4" s="71"/>
      <c r="D4" s="71"/>
      <c r="E4" s="71"/>
      <c r="F4" s="71"/>
      <c r="G4" s="71"/>
      <c r="H4" s="71"/>
      <c r="I4" s="72"/>
    </row>
    <row r="5" spans="1:9" s="73" customFormat="1" ht="24.6">
      <c r="A5" s="74" t="s">
        <v>218</v>
      </c>
      <c r="B5" s="65"/>
      <c r="C5" s="65"/>
      <c r="D5" s="65"/>
      <c r="E5" s="65"/>
      <c r="F5" s="65"/>
      <c r="G5" s="65"/>
      <c r="H5" s="65"/>
      <c r="I5" s="66"/>
    </row>
    <row r="6" spans="1:9" s="73" customFormat="1" ht="49.2">
      <c r="A6" s="276" t="s">
        <v>199</v>
      </c>
      <c r="B6" s="152" t="s">
        <v>200</v>
      </c>
      <c r="C6" s="153" t="s">
        <v>201</v>
      </c>
      <c r="D6" s="153" t="s">
        <v>202</v>
      </c>
      <c r="E6" s="153" t="s">
        <v>184</v>
      </c>
      <c r="F6" s="153" t="s">
        <v>203</v>
      </c>
      <c r="G6" s="153" t="s">
        <v>186</v>
      </c>
      <c r="H6" s="153" t="s">
        <v>187</v>
      </c>
      <c r="I6" s="269" t="s">
        <v>188</v>
      </c>
    </row>
    <row r="7" spans="1:9" s="73" customFormat="1" ht="28.2">
      <c r="A7" s="276"/>
      <c r="B7" s="154"/>
      <c r="C7" s="155"/>
      <c r="D7" s="155"/>
      <c r="E7" s="155" t="s">
        <v>189</v>
      </c>
      <c r="F7" s="155" t="s">
        <v>204</v>
      </c>
      <c r="G7" s="155" t="s">
        <v>190</v>
      </c>
      <c r="H7" s="155" t="s">
        <v>191</v>
      </c>
      <c r="I7" s="277"/>
    </row>
    <row r="8" spans="1:9" s="73" customFormat="1" ht="24.6">
      <c r="A8" s="75" t="s">
        <v>205</v>
      </c>
      <c r="B8" s="76">
        <f>'บุคลากร-พท.'!$C$3</f>
        <v>0</v>
      </c>
      <c r="C8" s="76">
        <f>เวลาทำการ!B4</f>
        <v>0</v>
      </c>
      <c r="D8" s="76">
        <f>ผู้ใช้บริการ!B4</f>
        <v>0</v>
      </c>
      <c r="E8" s="76">
        <f>'บุคลากร-พท.'!$C$4</f>
        <v>0</v>
      </c>
      <c r="F8" s="83"/>
      <c r="G8" s="77">
        <f>(((0.456*B8)+(0.132*C8)+(0.007*D8))*(E8/1000))*F8</f>
        <v>0</v>
      </c>
      <c r="H8" s="76">
        <f>ไฟฟ้า!B5</f>
        <v>0</v>
      </c>
      <c r="I8" s="78" t="e">
        <f>(G8-H8)/H8</f>
        <v>#DIV/0!</v>
      </c>
    </row>
    <row r="9" spans="1:9" s="73" customFormat="1" ht="24.6">
      <c r="A9" s="79" t="s">
        <v>206</v>
      </c>
      <c r="B9" s="76">
        <f>'บุคลากร-พท.'!$C$3</f>
        <v>0</v>
      </c>
      <c r="C9" s="76">
        <f>เวลาทำการ!B5</f>
        <v>0</v>
      </c>
      <c r="D9" s="76">
        <f>ผู้ใช้บริการ!B5</f>
        <v>0</v>
      </c>
      <c r="E9" s="76">
        <f>'บุคลากร-พท.'!$C$4</f>
        <v>0</v>
      </c>
      <c r="F9" s="83"/>
      <c r="G9" s="77">
        <f t="shared" ref="G9:G20" si="0">(((0.456*B9)+(0.132*C9)+(0.007*D9))*(E9/1000))*F9</f>
        <v>0</v>
      </c>
      <c r="H9" s="76">
        <f>ไฟฟ้า!B6</f>
        <v>0</v>
      </c>
      <c r="I9" s="78" t="e">
        <f t="shared" ref="I9:I20" si="1">(G9-H9)/H9</f>
        <v>#DIV/0!</v>
      </c>
    </row>
    <row r="10" spans="1:9" s="73" customFormat="1" ht="24.6">
      <c r="A10" s="79" t="s">
        <v>207</v>
      </c>
      <c r="B10" s="76">
        <f>'บุคลากร-พท.'!$C$3</f>
        <v>0</v>
      </c>
      <c r="C10" s="76">
        <f>เวลาทำการ!B6</f>
        <v>0</v>
      </c>
      <c r="D10" s="76">
        <f>ผู้ใช้บริการ!B6</f>
        <v>0</v>
      </c>
      <c r="E10" s="76">
        <f>'บุคลากร-พท.'!$C$4</f>
        <v>0</v>
      </c>
      <c r="F10" s="83"/>
      <c r="G10" s="77">
        <f t="shared" si="0"/>
        <v>0</v>
      </c>
      <c r="H10" s="76">
        <f>ไฟฟ้า!B7</f>
        <v>0</v>
      </c>
      <c r="I10" s="78" t="e">
        <f t="shared" si="1"/>
        <v>#DIV/0!</v>
      </c>
    </row>
    <row r="11" spans="1:9" s="73" customFormat="1" ht="24.6">
      <c r="A11" s="79" t="s">
        <v>208</v>
      </c>
      <c r="B11" s="76">
        <f>'บุคลากร-พท.'!$C$3</f>
        <v>0</v>
      </c>
      <c r="C11" s="76">
        <f>เวลาทำการ!B7</f>
        <v>0</v>
      </c>
      <c r="D11" s="76">
        <f>ผู้ใช้บริการ!B7</f>
        <v>0</v>
      </c>
      <c r="E11" s="76">
        <f>'บุคลากร-พท.'!$C$4</f>
        <v>0</v>
      </c>
      <c r="F11" s="83"/>
      <c r="G11" s="77">
        <f t="shared" si="0"/>
        <v>0</v>
      </c>
      <c r="H11" s="76">
        <f>ไฟฟ้า!B8</f>
        <v>0</v>
      </c>
      <c r="I11" s="78" t="e">
        <f t="shared" si="1"/>
        <v>#DIV/0!</v>
      </c>
    </row>
    <row r="12" spans="1:9" s="73" customFormat="1" ht="24.6">
      <c r="A12" s="79" t="s">
        <v>209</v>
      </c>
      <c r="B12" s="76">
        <f>'บุคลากร-พท.'!$C$3</f>
        <v>0</v>
      </c>
      <c r="C12" s="76">
        <f>เวลาทำการ!B8</f>
        <v>0</v>
      </c>
      <c r="D12" s="76">
        <f>ผู้ใช้บริการ!B8</f>
        <v>0</v>
      </c>
      <c r="E12" s="76">
        <f>'บุคลากร-พท.'!$C$4</f>
        <v>0</v>
      </c>
      <c r="F12" s="83"/>
      <c r="G12" s="77">
        <f t="shared" si="0"/>
        <v>0</v>
      </c>
      <c r="H12" s="76">
        <f>ไฟฟ้า!B9</f>
        <v>0</v>
      </c>
      <c r="I12" s="78" t="e">
        <f t="shared" si="1"/>
        <v>#DIV/0!</v>
      </c>
    </row>
    <row r="13" spans="1:9" s="73" customFormat="1" ht="24.6">
      <c r="A13" s="79" t="s">
        <v>210</v>
      </c>
      <c r="B13" s="76">
        <f>'บุคลากร-พท.'!$C$3</f>
        <v>0</v>
      </c>
      <c r="C13" s="76">
        <f>เวลาทำการ!B9</f>
        <v>0</v>
      </c>
      <c r="D13" s="76">
        <f>ผู้ใช้บริการ!B9</f>
        <v>0</v>
      </c>
      <c r="E13" s="76">
        <f>'บุคลากร-พท.'!$C$4</f>
        <v>0</v>
      </c>
      <c r="F13" s="83"/>
      <c r="G13" s="77">
        <f t="shared" si="0"/>
        <v>0</v>
      </c>
      <c r="H13" s="76">
        <f>ไฟฟ้า!B10</f>
        <v>0</v>
      </c>
      <c r="I13" s="78" t="e">
        <f t="shared" si="1"/>
        <v>#DIV/0!</v>
      </c>
    </row>
    <row r="14" spans="1:9" s="73" customFormat="1" ht="24.6">
      <c r="A14" s="79" t="s">
        <v>211</v>
      </c>
      <c r="B14" s="76">
        <f>'บุคลากร-พท.'!$C$3</f>
        <v>0</v>
      </c>
      <c r="C14" s="76">
        <f>เวลาทำการ!B10</f>
        <v>0</v>
      </c>
      <c r="D14" s="76">
        <f>ผู้ใช้บริการ!B10</f>
        <v>0</v>
      </c>
      <c r="E14" s="76">
        <f>'บุคลากร-พท.'!$C$4</f>
        <v>0</v>
      </c>
      <c r="F14" s="83"/>
      <c r="G14" s="77">
        <f t="shared" si="0"/>
        <v>0</v>
      </c>
      <c r="H14" s="76">
        <f>ไฟฟ้า!B11</f>
        <v>0</v>
      </c>
      <c r="I14" s="78" t="e">
        <f t="shared" si="1"/>
        <v>#DIV/0!</v>
      </c>
    </row>
    <row r="15" spans="1:9" s="73" customFormat="1" ht="24.6">
      <c r="A15" s="79" t="s">
        <v>212</v>
      </c>
      <c r="B15" s="76">
        <f>'บุคลากร-พท.'!$C$3</f>
        <v>0</v>
      </c>
      <c r="C15" s="76">
        <f>เวลาทำการ!B11</f>
        <v>0</v>
      </c>
      <c r="D15" s="76">
        <f>ผู้ใช้บริการ!B11</f>
        <v>0</v>
      </c>
      <c r="E15" s="76">
        <f>'บุคลากร-พท.'!$C$4</f>
        <v>0</v>
      </c>
      <c r="F15" s="83"/>
      <c r="G15" s="77">
        <f t="shared" si="0"/>
        <v>0</v>
      </c>
      <c r="H15" s="76">
        <f>ไฟฟ้า!B12</f>
        <v>0</v>
      </c>
      <c r="I15" s="78" t="e">
        <f t="shared" si="1"/>
        <v>#DIV/0!</v>
      </c>
    </row>
    <row r="16" spans="1:9" s="73" customFormat="1" ht="24.6">
      <c r="A16" s="79" t="s">
        <v>213</v>
      </c>
      <c r="B16" s="76">
        <f>'บุคลากร-พท.'!$C$3</f>
        <v>0</v>
      </c>
      <c r="C16" s="76">
        <f>เวลาทำการ!B12</f>
        <v>0</v>
      </c>
      <c r="D16" s="76">
        <f>ผู้ใช้บริการ!B12</f>
        <v>0</v>
      </c>
      <c r="E16" s="76">
        <f>'บุคลากร-พท.'!$C$4</f>
        <v>0</v>
      </c>
      <c r="F16" s="83"/>
      <c r="G16" s="77">
        <f t="shared" si="0"/>
        <v>0</v>
      </c>
      <c r="H16" s="76">
        <f>ไฟฟ้า!B13</f>
        <v>0</v>
      </c>
      <c r="I16" s="78" t="e">
        <f t="shared" si="1"/>
        <v>#DIV/0!</v>
      </c>
    </row>
    <row r="17" spans="1:9" s="73" customFormat="1" ht="24.6">
      <c r="A17" s="79" t="s">
        <v>214</v>
      </c>
      <c r="B17" s="76">
        <f>'บุคลากร-พท.'!$C$3</f>
        <v>0</v>
      </c>
      <c r="C17" s="76">
        <f>เวลาทำการ!B13</f>
        <v>0</v>
      </c>
      <c r="D17" s="76">
        <f>ผู้ใช้บริการ!B13</f>
        <v>0</v>
      </c>
      <c r="E17" s="76">
        <f>'บุคลากร-พท.'!$C$4</f>
        <v>0</v>
      </c>
      <c r="F17" s="83"/>
      <c r="G17" s="77">
        <f t="shared" si="0"/>
        <v>0</v>
      </c>
      <c r="H17" s="76">
        <f>ไฟฟ้า!B14</f>
        <v>0</v>
      </c>
      <c r="I17" s="78" t="e">
        <f t="shared" si="1"/>
        <v>#DIV/0!</v>
      </c>
    </row>
    <row r="18" spans="1:9" s="73" customFormat="1" ht="24.6">
      <c r="A18" s="79" t="s">
        <v>215</v>
      </c>
      <c r="B18" s="76">
        <f>'บุคลากร-พท.'!$C$3</f>
        <v>0</v>
      </c>
      <c r="C18" s="76">
        <f>เวลาทำการ!B14</f>
        <v>0</v>
      </c>
      <c r="D18" s="76">
        <f>ผู้ใช้บริการ!B14</f>
        <v>0</v>
      </c>
      <c r="E18" s="76">
        <f>'บุคลากร-พท.'!$C$4</f>
        <v>0</v>
      </c>
      <c r="F18" s="83"/>
      <c r="G18" s="77">
        <f t="shared" si="0"/>
        <v>0</v>
      </c>
      <c r="H18" s="76">
        <f>ไฟฟ้า!B15</f>
        <v>0</v>
      </c>
      <c r="I18" s="78" t="e">
        <f t="shared" si="1"/>
        <v>#DIV/0!</v>
      </c>
    </row>
    <row r="19" spans="1:9" s="73" customFormat="1" ht="24.6">
      <c r="A19" s="79" t="s">
        <v>216</v>
      </c>
      <c r="B19" s="76">
        <f>'บุคลากร-พท.'!$C$3</f>
        <v>0</v>
      </c>
      <c r="C19" s="76">
        <f>เวลาทำการ!B15</f>
        <v>0</v>
      </c>
      <c r="D19" s="76">
        <f>ผู้ใช้บริการ!B15</f>
        <v>0</v>
      </c>
      <c r="E19" s="76">
        <f>'บุคลากร-พท.'!$C$4</f>
        <v>0</v>
      </c>
      <c r="F19" s="83"/>
      <c r="G19" s="77">
        <f t="shared" si="0"/>
        <v>0</v>
      </c>
      <c r="H19" s="76">
        <f>ไฟฟ้า!B16</f>
        <v>0</v>
      </c>
      <c r="I19" s="78" t="e">
        <f t="shared" si="1"/>
        <v>#DIV/0!</v>
      </c>
    </row>
    <row r="20" spans="1:9" s="73" customFormat="1" ht="24.6">
      <c r="A20" s="156" t="s">
        <v>32</v>
      </c>
      <c r="B20" s="157">
        <f>AVERAGE(B8:B19)</f>
        <v>0</v>
      </c>
      <c r="C20" s="158">
        <f>SUM(C8:C19)</f>
        <v>0</v>
      </c>
      <c r="D20" s="158">
        <f>SUM(D8:D19)</f>
        <v>0</v>
      </c>
      <c r="E20" s="157">
        <f>AVERAGE(E8:E19)</f>
        <v>0</v>
      </c>
      <c r="F20" s="159" t="e">
        <f>AVERAGE(F8:F19)</f>
        <v>#DIV/0!</v>
      </c>
      <c r="G20" s="157" t="e">
        <f t="shared" si="0"/>
        <v>#DIV/0!</v>
      </c>
      <c r="H20" s="158">
        <f>SUM(H8:H19)</f>
        <v>0</v>
      </c>
      <c r="I20" s="160" t="e">
        <f t="shared" si="1"/>
        <v>#DIV/0!</v>
      </c>
    </row>
    <row r="21" spans="1:9" s="73" customFormat="1" ht="15" customHeight="1">
      <c r="A21" s="80"/>
      <c r="B21" s="80"/>
      <c r="C21" s="80"/>
      <c r="D21" s="80"/>
      <c r="E21" s="80"/>
      <c r="F21" s="80"/>
      <c r="G21" s="80"/>
      <c r="H21" s="80"/>
      <c r="I21" s="80"/>
    </row>
    <row r="22" spans="1:9" s="73" customFormat="1" ht="24.6">
      <c r="A22" s="81" t="s">
        <v>217</v>
      </c>
      <c r="B22" s="80"/>
      <c r="C22" s="80"/>
      <c r="D22" s="80"/>
      <c r="E22" s="80"/>
      <c r="F22" s="80"/>
      <c r="G22" s="80"/>
      <c r="H22" s="80"/>
      <c r="I22" s="80"/>
    </row>
    <row r="23" spans="1:9" s="73" customFormat="1" ht="15" customHeight="1">
      <c r="A23" s="70"/>
      <c r="B23" s="71"/>
      <c r="C23" s="71"/>
      <c r="D23" s="71"/>
      <c r="E23" s="71"/>
      <c r="F23" s="71"/>
      <c r="G23" s="71"/>
      <c r="H23" s="71"/>
      <c r="I23" s="72"/>
    </row>
    <row r="24" spans="1:9" s="73" customFormat="1" ht="15" customHeight="1">
      <c r="A24" s="70"/>
      <c r="B24" s="71"/>
      <c r="C24" s="71"/>
      <c r="D24" s="71"/>
      <c r="E24" s="71"/>
      <c r="F24" s="71"/>
      <c r="G24" s="71"/>
      <c r="H24" s="71"/>
      <c r="I24" s="72"/>
    </row>
    <row r="25" spans="1:9" s="67" customFormat="1" ht="24.6">
      <c r="A25" s="74" t="s">
        <v>219</v>
      </c>
      <c r="B25" s="65"/>
      <c r="C25" s="65"/>
      <c r="D25" s="65"/>
      <c r="E25" s="65"/>
      <c r="F25" s="65"/>
      <c r="G25" s="65"/>
      <c r="H25" s="65"/>
      <c r="I25" s="66"/>
    </row>
    <row r="26" spans="1:9" s="67" customFormat="1" ht="49.2">
      <c r="A26" s="276" t="s">
        <v>199</v>
      </c>
      <c r="B26" s="152" t="s">
        <v>200</v>
      </c>
      <c r="C26" s="153" t="s">
        <v>201</v>
      </c>
      <c r="D26" s="153" t="s">
        <v>202</v>
      </c>
      <c r="E26" s="153" t="s">
        <v>184</v>
      </c>
      <c r="F26" s="153" t="s">
        <v>203</v>
      </c>
      <c r="G26" s="153" t="s">
        <v>186</v>
      </c>
      <c r="H26" s="153" t="s">
        <v>187</v>
      </c>
      <c r="I26" s="269" t="s">
        <v>188</v>
      </c>
    </row>
    <row r="27" spans="1:9" s="82" customFormat="1" ht="28.2">
      <c r="A27" s="276"/>
      <c r="B27" s="154"/>
      <c r="C27" s="155"/>
      <c r="D27" s="155"/>
      <c r="E27" s="155" t="s">
        <v>189</v>
      </c>
      <c r="F27" s="155" t="s">
        <v>204</v>
      </c>
      <c r="G27" s="155" t="s">
        <v>190</v>
      </c>
      <c r="H27" s="155" t="s">
        <v>191</v>
      </c>
      <c r="I27" s="277"/>
    </row>
    <row r="28" spans="1:9" s="67" customFormat="1" ht="24.6">
      <c r="A28" s="75" t="s">
        <v>205</v>
      </c>
      <c r="B28" s="76">
        <f>'บุคลากร-พท.'!$D$3</f>
        <v>0</v>
      </c>
      <c r="C28" s="76">
        <f>เวลาทำการ!C4</f>
        <v>0</v>
      </c>
      <c r="D28" s="76">
        <f>ผู้ใช้บริการ!C4</f>
        <v>0</v>
      </c>
      <c r="E28" s="76">
        <f>'บุคลากร-พท.'!$D$4</f>
        <v>0</v>
      </c>
      <c r="F28" s="83"/>
      <c r="G28" s="77">
        <f>(((0.456*B28)+(0.132*C28)+(0.007*D28))*(E28/1000))*F28</f>
        <v>0</v>
      </c>
      <c r="H28" s="76">
        <f>ไฟฟ้า!B24</f>
        <v>0</v>
      </c>
      <c r="I28" s="78" t="e">
        <f>(G28-H28)/H28</f>
        <v>#DIV/0!</v>
      </c>
    </row>
    <row r="29" spans="1:9" ht="24.6">
      <c r="A29" s="79" t="s">
        <v>206</v>
      </c>
      <c r="B29" s="76">
        <f>'บุคลากร-พท.'!$D$3</f>
        <v>0</v>
      </c>
      <c r="C29" s="76">
        <f>เวลาทำการ!C5</f>
        <v>0</v>
      </c>
      <c r="D29" s="76">
        <f>ผู้ใช้บริการ!C5</f>
        <v>0</v>
      </c>
      <c r="E29" s="76">
        <f>'บุคลากร-พท.'!$D$4</f>
        <v>0</v>
      </c>
      <c r="F29" s="83"/>
      <c r="G29" s="77">
        <f t="shared" ref="G29:G40" si="2">(((0.456*B29)+(0.132*C29)+(0.007*D29))*(E29/1000))*F29</f>
        <v>0</v>
      </c>
      <c r="H29" s="76">
        <f>ไฟฟ้า!B25</f>
        <v>0</v>
      </c>
      <c r="I29" s="78" t="e">
        <f t="shared" ref="I29:I40" si="3">(G29-H29)/H29</f>
        <v>#DIV/0!</v>
      </c>
    </row>
    <row r="30" spans="1:9" ht="24.6">
      <c r="A30" s="79" t="s">
        <v>207</v>
      </c>
      <c r="B30" s="76">
        <f>'บุคลากร-พท.'!$D$3</f>
        <v>0</v>
      </c>
      <c r="C30" s="76">
        <f>เวลาทำการ!C6</f>
        <v>0</v>
      </c>
      <c r="D30" s="76">
        <f>ผู้ใช้บริการ!C6</f>
        <v>0</v>
      </c>
      <c r="E30" s="76">
        <f>'บุคลากร-พท.'!$D$4</f>
        <v>0</v>
      </c>
      <c r="F30" s="83"/>
      <c r="G30" s="77">
        <f t="shared" si="2"/>
        <v>0</v>
      </c>
      <c r="H30" s="76">
        <f>ไฟฟ้า!B26</f>
        <v>0</v>
      </c>
      <c r="I30" s="78" t="e">
        <f t="shared" si="3"/>
        <v>#DIV/0!</v>
      </c>
    </row>
    <row r="31" spans="1:9" ht="24.6">
      <c r="A31" s="79" t="s">
        <v>208</v>
      </c>
      <c r="B31" s="76">
        <f>'บุคลากร-พท.'!$D$3</f>
        <v>0</v>
      </c>
      <c r="C31" s="76">
        <f>เวลาทำการ!C7</f>
        <v>0</v>
      </c>
      <c r="D31" s="76">
        <f>ผู้ใช้บริการ!C7</f>
        <v>0</v>
      </c>
      <c r="E31" s="76">
        <f>'บุคลากร-พท.'!$D$4</f>
        <v>0</v>
      </c>
      <c r="F31" s="83"/>
      <c r="G31" s="77">
        <f t="shared" si="2"/>
        <v>0</v>
      </c>
      <c r="H31" s="76">
        <f>ไฟฟ้า!B27</f>
        <v>0</v>
      </c>
      <c r="I31" s="78" t="e">
        <f t="shared" si="3"/>
        <v>#DIV/0!</v>
      </c>
    </row>
    <row r="32" spans="1:9" ht="24.6">
      <c r="A32" s="79" t="s">
        <v>209</v>
      </c>
      <c r="B32" s="76">
        <f>'บุคลากร-พท.'!$D$3</f>
        <v>0</v>
      </c>
      <c r="C32" s="76">
        <f>เวลาทำการ!C8</f>
        <v>0</v>
      </c>
      <c r="D32" s="76">
        <f>ผู้ใช้บริการ!C8</f>
        <v>0</v>
      </c>
      <c r="E32" s="76">
        <f>'บุคลากร-พท.'!$D$4</f>
        <v>0</v>
      </c>
      <c r="F32" s="83"/>
      <c r="G32" s="77">
        <f t="shared" si="2"/>
        <v>0</v>
      </c>
      <c r="H32" s="76">
        <f>ไฟฟ้า!B28</f>
        <v>0</v>
      </c>
      <c r="I32" s="78" t="e">
        <f t="shared" si="3"/>
        <v>#DIV/0!</v>
      </c>
    </row>
    <row r="33" spans="1:9" ht="24.6">
      <c r="A33" s="79" t="s">
        <v>210</v>
      </c>
      <c r="B33" s="76">
        <f>'บุคลากร-พท.'!$D$3</f>
        <v>0</v>
      </c>
      <c r="C33" s="76">
        <f>เวลาทำการ!C9</f>
        <v>0</v>
      </c>
      <c r="D33" s="76">
        <f>ผู้ใช้บริการ!C9</f>
        <v>0</v>
      </c>
      <c r="E33" s="76">
        <f>'บุคลากร-พท.'!$D$4</f>
        <v>0</v>
      </c>
      <c r="F33" s="83"/>
      <c r="G33" s="77">
        <f t="shared" si="2"/>
        <v>0</v>
      </c>
      <c r="H33" s="76">
        <f>ไฟฟ้า!B29</f>
        <v>0</v>
      </c>
      <c r="I33" s="78" t="e">
        <f t="shared" si="3"/>
        <v>#DIV/0!</v>
      </c>
    </row>
    <row r="34" spans="1:9" ht="24.6">
      <c r="A34" s="79" t="s">
        <v>211</v>
      </c>
      <c r="B34" s="76">
        <f>'บุคลากร-พท.'!$D$3</f>
        <v>0</v>
      </c>
      <c r="C34" s="76">
        <f>เวลาทำการ!C10</f>
        <v>0</v>
      </c>
      <c r="D34" s="76">
        <f>ผู้ใช้บริการ!C10</f>
        <v>0</v>
      </c>
      <c r="E34" s="76">
        <f>'บุคลากร-พท.'!$D$4</f>
        <v>0</v>
      </c>
      <c r="F34" s="83"/>
      <c r="G34" s="77">
        <f t="shared" si="2"/>
        <v>0</v>
      </c>
      <c r="H34" s="76">
        <f>ไฟฟ้า!B30</f>
        <v>0</v>
      </c>
      <c r="I34" s="78" t="e">
        <f t="shared" si="3"/>
        <v>#DIV/0!</v>
      </c>
    </row>
    <row r="35" spans="1:9" ht="24.6">
      <c r="A35" s="79" t="s">
        <v>212</v>
      </c>
      <c r="B35" s="76">
        <f>'บุคลากร-พท.'!$D$3</f>
        <v>0</v>
      </c>
      <c r="C35" s="76">
        <f>เวลาทำการ!C11</f>
        <v>0</v>
      </c>
      <c r="D35" s="76">
        <f>ผู้ใช้บริการ!C11</f>
        <v>0</v>
      </c>
      <c r="E35" s="76">
        <f>'บุคลากร-พท.'!$D$4</f>
        <v>0</v>
      </c>
      <c r="F35" s="83"/>
      <c r="G35" s="77">
        <f t="shared" si="2"/>
        <v>0</v>
      </c>
      <c r="H35" s="76">
        <f>ไฟฟ้า!B31</f>
        <v>0</v>
      </c>
      <c r="I35" s="78" t="e">
        <f t="shared" si="3"/>
        <v>#DIV/0!</v>
      </c>
    </row>
    <row r="36" spans="1:9" ht="24.6">
      <c r="A36" s="79" t="s">
        <v>213</v>
      </c>
      <c r="B36" s="76">
        <f>'บุคลากร-พท.'!$D$3</f>
        <v>0</v>
      </c>
      <c r="C36" s="76">
        <f>เวลาทำการ!C12</f>
        <v>0</v>
      </c>
      <c r="D36" s="76">
        <f>ผู้ใช้บริการ!C12</f>
        <v>0</v>
      </c>
      <c r="E36" s="76">
        <f>'บุคลากร-พท.'!$D$4</f>
        <v>0</v>
      </c>
      <c r="F36" s="83"/>
      <c r="G36" s="77">
        <f t="shared" si="2"/>
        <v>0</v>
      </c>
      <c r="H36" s="76">
        <f>ไฟฟ้า!B32</f>
        <v>0</v>
      </c>
      <c r="I36" s="78" t="e">
        <f t="shared" si="3"/>
        <v>#DIV/0!</v>
      </c>
    </row>
    <row r="37" spans="1:9" ht="24.6">
      <c r="A37" s="79" t="s">
        <v>214</v>
      </c>
      <c r="B37" s="76">
        <f>'บุคลากร-พท.'!$D$3</f>
        <v>0</v>
      </c>
      <c r="C37" s="76">
        <f>เวลาทำการ!C13</f>
        <v>0</v>
      </c>
      <c r="D37" s="76">
        <f>ผู้ใช้บริการ!C13</f>
        <v>0</v>
      </c>
      <c r="E37" s="76">
        <f>'บุคลากร-พท.'!$D$4</f>
        <v>0</v>
      </c>
      <c r="F37" s="83"/>
      <c r="G37" s="77">
        <f t="shared" si="2"/>
        <v>0</v>
      </c>
      <c r="H37" s="76">
        <f>ไฟฟ้า!B33</f>
        <v>0</v>
      </c>
      <c r="I37" s="78" t="e">
        <f t="shared" si="3"/>
        <v>#DIV/0!</v>
      </c>
    </row>
    <row r="38" spans="1:9" ht="24.6">
      <c r="A38" s="79" t="s">
        <v>215</v>
      </c>
      <c r="B38" s="76">
        <f>'บุคลากร-พท.'!$D$3</f>
        <v>0</v>
      </c>
      <c r="C38" s="76">
        <f>เวลาทำการ!C14</f>
        <v>0</v>
      </c>
      <c r="D38" s="76">
        <f>ผู้ใช้บริการ!C14</f>
        <v>0</v>
      </c>
      <c r="E38" s="76">
        <f>'บุคลากร-พท.'!$D$4</f>
        <v>0</v>
      </c>
      <c r="F38" s="83"/>
      <c r="G38" s="77">
        <f t="shared" si="2"/>
        <v>0</v>
      </c>
      <c r="H38" s="76">
        <f>ไฟฟ้า!B34</f>
        <v>0</v>
      </c>
      <c r="I38" s="78" t="e">
        <f t="shared" si="3"/>
        <v>#DIV/0!</v>
      </c>
    </row>
    <row r="39" spans="1:9" ht="24.6">
      <c r="A39" s="79" t="s">
        <v>216</v>
      </c>
      <c r="B39" s="76">
        <f>'บุคลากร-พท.'!$D$3</f>
        <v>0</v>
      </c>
      <c r="C39" s="76">
        <f>เวลาทำการ!C15</f>
        <v>0</v>
      </c>
      <c r="D39" s="76">
        <f>ผู้ใช้บริการ!C15</f>
        <v>0</v>
      </c>
      <c r="E39" s="76">
        <f>'บุคลากร-พท.'!$D$4</f>
        <v>0</v>
      </c>
      <c r="F39" s="83"/>
      <c r="G39" s="77">
        <f t="shared" si="2"/>
        <v>0</v>
      </c>
      <c r="H39" s="76">
        <f>ไฟฟ้า!B35</f>
        <v>0</v>
      </c>
      <c r="I39" s="78" t="e">
        <f t="shared" si="3"/>
        <v>#DIV/0!</v>
      </c>
    </row>
    <row r="40" spans="1:9" s="84" customFormat="1" ht="24.6">
      <c r="A40" s="156" t="s">
        <v>32</v>
      </c>
      <c r="B40" s="157">
        <f>AVERAGE(B28:B39)</f>
        <v>0</v>
      </c>
      <c r="C40" s="158">
        <f>SUM(C28:C39)</f>
        <v>0</v>
      </c>
      <c r="D40" s="158">
        <f>SUM(D28:D39)</f>
        <v>0</v>
      </c>
      <c r="E40" s="157">
        <f>AVERAGE(E28:E39)</f>
        <v>0</v>
      </c>
      <c r="F40" s="159" t="e">
        <f>AVERAGE(F28:F39)</f>
        <v>#DIV/0!</v>
      </c>
      <c r="G40" s="157" t="e">
        <f t="shared" si="2"/>
        <v>#DIV/0!</v>
      </c>
      <c r="H40" s="158">
        <f>SUM(H28:H39)</f>
        <v>0</v>
      </c>
      <c r="I40" s="160" t="e">
        <f t="shared" si="3"/>
        <v>#DIV/0!</v>
      </c>
    </row>
    <row r="42" spans="1:9" ht="21">
      <c r="A42" s="81" t="s">
        <v>217</v>
      </c>
    </row>
    <row r="45" spans="1:9" s="67" customFormat="1" ht="24.6">
      <c r="A45" s="74" t="s">
        <v>220</v>
      </c>
      <c r="B45" s="65"/>
      <c r="C45" s="65"/>
      <c r="D45" s="65"/>
      <c r="E45" s="65"/>
      <c r="F45" s="65"/>
      <c r="G45" s="65"/>
      <c r="H45" s="65"/>
      <c r="I45" s="66"/>
    </row>
    <row r="46" spans="1:9" s="67" customFormat="1" ht="49.2">
      <c r="A46" s="276" t="s">
        <v>199</v>
      </c>
      <c r="B46" s="152" t="s">
        <v>200</v>
      </c>
      <c r="C46" s="153" t="s">
        <v>201</v>
      </c>
      <c r="D46" s="153" t="s">
        <v>202</v>
      </c>
      <c r="E46" s="153" t="s">
        <v>184</v>
      </c>
      <c r="F46" s="153" t="s">
        <v>203</v>
      </c>
      <c r="G46" s="153" t="s">
        <v>186</v>
      </c>
      <c r="H46" s="153" t="s">
        <v>187</v>
      </c>
      <c r="I46" s="269" t="s">
        <v>188</v>
      </c>
    </row>
    <row r="47" spans="1:9" s="82" customFormat="1" ht="28.2">
      <c r="A47" s="276"/>
      <c r="B47" s="154"/>
      <c r="C47" s="155"/>
      <c r="D47" s="155"/>
      <c r="E47" s="155" t="s">
        <v>189</v>
      </c>
      <c r="F47" s="155" t="s">
        <v>204</v>
      </c>
      <c r="G47" s="155" t="s">
        <v>190</v>
      </c>
      <c r="H47" s="155" t="s">
        <v>191</v>
      </c>
      <c r="I47" s="277"/>
    </row>
    <row r="48" spans="1:9" s="67" customFormat="1" ht="24.6">
      <c r="A48" s="75" t="s">
        <v>205</v>
      </c>
      <c r="B48" s="76">
        <f>'บุคลากร-พท.'!$E$3</f>
        <v>0</v>
      </c>
      <c r="C48" s="76">
        <f>เวลาทำการ!D4</f>
        <v>0</v>
      </c>
      <c r="D48" s="76">
        <f>ผู้ใช้บริการ!D4</f>
        <v>0</v>
      </c>
      <c r="E48" s="76">
        <f>'บุคลากร-พท.'!$E$4</f>
        <v>0</v>
      </c>
      <c r="F48" s="83"/>
      <c r="G48" s="77">
        <f>(((0.456*B48)+(0.132*C48)+(0.007*D48))*(E48/1000))*F48</f>
        <v>0</v>
      </c>
      <c r="H48" s="76">
        <f>ไฟฟ้า!B43</f>
        <v>0</v>
      </c>
      <c r="I48" s="78" t="e">
        <f>(G48-H48)/H48</f>
        <v>#DIV/0!</v>
      </c>
    </row>
    <row r="49" spans="1:9" ht="24.6">
      <c r="A49" s="79" t="s">
        <v>206</v>
      </c>
      <c r="B49" s="76">
        <f>'บุคลากร-พท.'!$E$3</f>
        <v>0</v>
      </c>
      <c r="C49" s="76">
        <f>เวลาทำการ!D5</f>
        <v>0</v>
      </c>
      <c r="D49" s="76">
        <f>ผู้ใช้บริการ!D5</f>
        <v>0</v>
      </c>
      <c r="E49" s="76">
        <f>'บุคลากร-พท.'!$E$4</f>
        <v>0</v>
      </c>
      <c r="F49" s="83"/>
      <c r="G49" s="77">
        <f t="shared" ref="G49:G60" si="4">(((0.456*B49)+(0.132*C49)+(0.007*D49))*(E49/1000))*F49</f>
        <v>0</v>
      </c>
      <c r="H49" s="76">
        <f>ไฟฟ้า!B44</f>
        <v>0</v>
      </c>
      <c r="I49" s="78" t="e">
        <f t="shared" ref="I49:I60" si="5">(G49-H49)/H49</f>
        <v>#DIV/0!</v>
      </c>
    </row>
    <row r="50" spans="1:9" ht="24.6">
      <c r="A50" s="79" t="s">
        <v>207</v>
      </c>
      <c r="B50" s="76">
        <f>'บุคลากร-พท.'!$E$3</f>
        <v>0</v>
      </c>
      <c r="C50" s="76">
        <f>เวลาทำการ!D6</f>
        <v>0</v>
      </c>
      <c r="D50" s="76">
        <f>ผู้ใช้บริการ!D6</f>
        <v>0</v>
      </c>
      <c r="E50" s="76">
        <f>'บุคลากร-พท.'!$E$4</f>
        <v>0</v>
      </c>
      <c r="F50" s="83"/>
      <c r="G50" s="77">
        <f t="shared" si="4"/>
        <v>0</v>
      </c>
      <c r="H50" s="76">
        <f>ไฟฟ้า!B45</f>
        <v>0</v>
      </c>
      <c r="I50" s="78" t="e">
        <f t="shared" si="5"/>
        <v>#DIV/0!</v>
      </c>
    </row>
    <row r="51" spans="1:9" ht="24.6">
      <c r="A51" s="79" t="s">
        <v>208</v>
      </c>
      <c r="B51" s="76">
        <f>'บุคลากร-พท.'!$E$3</f>
        <v>0</v>
      </c>
      <c r="C51" s="76">
        <f>เวลาทำการ!D7</f>
        <v>0</v>
      </c>
      <c r="D51" s="76">
        <f>ผู้ใช้บริการ!D7</f>
        <v>0</v>
      </c>
      <c r="E51" s="76">
        <f>'บุคลากร-พท.'!$E$4</f>
        <v>0</v>
      </c>
      <c r="F51" s="83"/>
      <c r="G51" s="77">
        <f t="shared" si="4"/>
        <v>0</v>
      </c>
      <c r="H51" s="76">
        <f>ไฟฟ้า!B46</f>
        <v>0</v>
      </c>
      <c r="I51" s="78" t="e">
        <f t="shared" si="5"/>
        <v>#DIV/0!</v>
      </c>
    </row>
    <row r="52" spans="1:9" ht="24.6">
      <c r="A52" s="79" t="s">
        <v>209</v>
      </c>
      <c r="B52" s="76">
        <f>'บุคลากร-พท.'!$E$3</f>
        <v>0</v>
      </c>
      <c r="C52" s="76">
        <f>เวลาทำการ!D8</f>
        <v>0</v>
      </c>
      <c r="D52" s="76">
        <f>ผู้ใช้บริการ!D8</f>
        <v>0</v>
      </c>
      <c r="E52" s="76">
        <f>'บุคลากร-พท.'!$E$4</f>
        <v>0</v>
      </c>
      <c r="F52" s="83"/>
      <c r="G52" s="77">
        <f t="shared" si="4"/>
        <v>0</v>
      </c>
      <c r="H52" s="76">
        <f>ไฟฟ้า!B47</f>
        <v>0</v>
      </c>
      <c r="I52" s="78" t="e">
        <f t="shared" si="5"/>
        <v>#DIV/0!</v>
      </c>
    </row>
    <row r="53" spans="1:9" ht="24.6">
      <c r="A53" s="79" t="s">
        <v>210</v>
      </c>
      <c r="B53" s="76">
        <f>'บุคลากร-พท.'!$E$3</f>
        <v>0</v>
      </c>
      <c r="C53" s="76">
        <f>เวลาทำการ!D9</f>
        <v>0</v>
      </c>
      <c r="D53" s="76">
        <f>ผู้ใช้บริการ!D9</f>
        <v>0</v>
      </c>
      <c r="E53" s="76">
        <f>'บุคลากร-พท.'!$E$4</f>
        <v>0</v>
      </c>
      <c r="F53" s="83"/>
      <c r="G53" s="77">
        <f t="shared" si="4"/>
        <v>0</v>
      </c>
      <c r="H53" s="76">
        <f>ไฟฟ้า!B48</f>
        <v>0</v>
      </c>
      <c r="I53" s="78" t="e">
        <f t="shared" si="5"/>
        <v>#DIV/0!</v>
      </c>
    </row>
    <row r="54" spans="1:9" ht="24.6">
      <c r="A54" s="79" t="s">
        <v>211</v>
      </c>
      <c r="B54" s="76">
        <f>'บุคลากร-พท.'!$E$3</f>
        <v>0</v>
      </c>
      <c r="C54" s="76">
        <f>เวลาทำการ!D10</f>
        <v>0</v>
      </c>
      <c r="D54" s="76">
        <f>ผู้ใช้บริการ!D10</f>
        <v>0</v>
      </c>
      <c r="E54" s="76">
        <f>'บุคลากร-พท.'!$E$4</f>
        <v>0</v>
      </c>
      <c r="F54" s="83"/>
      <c r="G54" s="77">
        <f t="shared" si="4"/>
        <v>0</v>
      </c>
      <c r="H54" s="76">
        <f>ไฟฟ้า!B49</f>
        <v>0</v>
      </c>
      <c r="I54" s="78" t="e">
        <f t="shared" si="5"/>
        <v>#DIV/0!</v>
      </c>
    </row>
    <row r="55" spans="1:9" ht="24.6">
      <c r="A55" s="79" t="s">
        <v>212</v>
      </c>
      <c r="B55" s="76">
        <f>'บุคลากร-พท.'!$E$3</f>
        <v>0</v>
      </c>
      <c r="C55" s="76">
        <f>เวลาทำการ!D11</f>
        <v>0</v>
      </c>
      <c r="D55" s="76">
        <f>ผู้ใช้บริการ!D11</f>
        <v>0</v>
      </c>
      <c r="E55" s="76">
        <f>'บุคลากร-พท.'!$E$4</f>
        <v>0</v>
      </c>
      <c r="F55" s="83"/>
      <c r="G55" s="77">
        <f t="shared" si="4"/>
        <v>0</v>
      </c>
      <c r="H55" s="76">
        <f>ไฟฟ้า!B50</f>
        <v>0</v>
      </c>
      <c r="I55" s="78" t="e">
        <f t="shared" si="5"/>
        <v>#DIV/0!</v>
      </c>
    </row>
    <row r="56" spans="1:9" ht="24.6">
      <c r="A56" s="79" t="s">
        <v>213</v>
      </c>
      <c r="B56" s="76">
        <f>'บุคลากร-พท.'!$E$3</f>
        <v>0</v>
      </c>
      <c r="C56" s="76">
        <f>เวลาทำการ!D12</f>
        <v>0</v>
      </c>
      <c r="D56" s="76">
        <f>ผู้ใช้บริการ!D12</f>
        <v>0</v>
      </c>
      <c r="E56" s="76">
        <f>'บุคลากร-พท.'!$E$4</f>
        <v>0</v>
      </c>
      <c r="F56" s="83"/>
      <c r="G56" s="77">
        <f t="shared" si="4"/>
        <v>0</v>
      </c>
      <c r="H56" s="76">
        <f>ไฟฟ้า!B51</f>
        <v>0</v>
      </c>
      <c r="I56" s="78" t="e">
        <f t="shared" si="5"/>
        <v>#DIV/0!</v>
      </c>
    </row>
    <row r="57" spans="1:9" ht="24.6">
      <c r="A57" s="79" t="s">
        <v>214</v>
      </c>
      <c r="B57" s="76">
        <f>'บุคลากร-พท.'!$E$3</f>
        <v>0</v>
      </c>
      <c r="C57" s="76">
        <f>เวลาทำการ!D13</f>
        <v>0</v>
      </c>
      <c r="D57" s="76">
        <f>ผู้ใช้บริการ!D13</f>
        <v>0</v>
      </c>
      <c r="E57" s="76">
        <f>'บุคลากร-พท.'!$E$4</f>
        <v>0</v>
      </c>
      <c r="F57" s="83"/>
      <c r="G57" s="77">
        <f t="shared" si="4"/>
        <v>0</v>
      </c>
      <c r="H57" s="76">
        <f>ไฟฟ้า!B52</f>
        <v>0</v>
      </c>
      <c r="I57" s="78" t="e">
        <f t="shared" si="5"/>
        <v>#DIV/0!</v>
      </c>
    </row>
    <row r="58" spans="1:9" ht="24.6">
      <c r="A58" s="79" t="s">
        <v>215</v>
      </c>
      <c r="B58" s="76">
        <f>'บุคลากร-พท.'!$E$3</f>
        <v>0</v>
      </c>
      <c r="C58" s="76">
        <f>เวลาทำการ!D14</f>
        <v>0</v>
      </c>
      <c r="D58" s="76">
        <f>ผู้ใช้บริการ!D14</f>
        <v>0</v>
      </c>
      <c r="E58" s="76">
        <f>'บุคลากร-พท.'!$E$4</f>
        <v>0</v>
      </c>
      <c r="F58" s="83"/>
      <c r="G58" s="77">
        <f t="shared" si="4"/>
        <v>0</v>
      </c>
      <c r="H58" s="76">
        <f>ไฟฟ้า!B53</f>
        <v>0</v>
      </c>
      <c r="I58" s="78" t="e">
        <f t="shared" si="5"/>
        <v>#DIV/0!</v>
      </c>
    </row>
    <row r="59" spans="1:9" ht="24.6">
      <c r="A59" s="79" t="s">
        <v>216</v>
      </c>
      <c r="B59" s="76">
        <f>'บุคลากร-พท.'!$E$3</f>
        <v>0</v>
      </c>
      <c r="C59" s="76">
        <f>เวลาทำการ!D15</f>
        <v>0</v>
      </c>
      <c r="D59" s="76">
        <f>ผู้ใช้บริการ!D15</f>
        <v>0</v>
      </c>
      <c r="E59" s="76">
        <f>'บุคลากร-พท.'!$E$4</f>
        <v>0</v>
      </c>
      <c r="F59" s="83"/>
      <c r="G59" s="77">
        <f t="shared" si="4"/>
        <v>0</v>
      </c>
      <c r="H59" s="76">
        <f>ไฟฟ้า!B54</f>
        <v>0</v>
      </c>
      <c r="I59" s="78" t="e">
        <f t="shared" si="5"/>
        <v>#DIV/0!</v>
      </c>
    </row>
    <row r="60" spans="1:9" s="84" customFormat="1" ht="24.6">
      <c r="A60" s="156" t="s">
        <v>32</v>
      </c>
      <c r="B60" s="157">
        <f>AVERAGE(B48:B59)</f>
        <v>0</v>
      </c>
      <c r="C60" s="157">
        <f>SUM(C48:C59)</f>
        <v>0</v>
      </c>
      <c r="D60" s="158">
        <f>SUM(D48:D59)</f>
        <v>0</v>
      </c>
      <c r="E60" s="157">
        <f>AVERAGE(E48:E59)</f>
        <v>0</v>
      </c>
      <c r="F60" s="159" t="e">
        <f>AVERAGE(F48:F59)</f>
        <v>#DIV/0!</v>
      </c>
      <c r="G60" s="157" t="e">
        <f t="shared" si="4"/>
        <v>#DIV/0!</v>
      </c>
      <c r="H60" s="158">
        <f>SUM(H48:H59)</f>
        <v>0</v>
      </c>
      <c r="I60" s="160" t="e">
        <f t="shared" si="5"/>
        <v>#DIV/0!</v>
      </c>
    </row>
    <row r="62" spans="1:9" ht="21">
      <c r="A62" s="81" t="s">
        <v>217</v>
      </c>
    </row>
    <row r="65" spans="1:9" s="67" customFormat="1" ht="24.6">
      <c r="A65" s="74" t="s">
        <v>221</v>
      </c>
      <c r="B65" s="65"/>
      <c r="C65" s="65"/>
      <c r="D65" s="65"/>
      <c r="E65" s="65"/>
      <c r="F65" s="65"/>
      <c r="G65" s="65"/>
      <c r="H65" s="65"/>
      <c r="I65" s="66"/>
    </row>
    <row r="66" spans="1:9" s="67" customFormat="1" ht="49.2">
      <c r="A66" s="276" t="s">
        <v>199</v>
      </c>
      <c r="B66" s="152" t="s">
        <v>200</v>
      </c>
      <c r="C66" s="153" t="s">
        <v>201</v>
      </c>
      <c r="D66" s="153" t="s">
        <v>202</v>
      </c>
      <c r="E66" s="153" t="s">
        <v>184</v>
      </c>
      <c r="F66" s="153" t="s">
        <v>203</v>
      </c>
      <c r="G66" s="153" t="s">
        <v>186</v>
      </c>
      <c r="H66" s="153" t="s">
        <v>187</v>
      </c>
      <c r="I66" s="269" t="s">
        <v>188</v>
      </c>
    </row>
    <row r="67" spans="1:9" s="82" customFormat="1" ht="28.2">
      <c r="A67" s="276"/>
      <c r="B67" s="154"/>
      <c r="C67" s="155"/>
      <c r="D67" s="155"/>
      <c r="E67" s="155" t="s">
        <v>189</v>
      </c>
      <c r="F67" s="155" t="s">
        <v>204</v>
      </c>
      <c r="G67" s="155" t="s">
        <v>190</v>
      </c>
      <c r="H67" s="155" t="s">
        <v>191</v>
      </c>
      <c r="I67" s="277"/>
    </row>
    <row r="68" spans="1:9" s="67" customFormat="1" ht="24.6">
      <c r="A68" s="75" t="s">
        <v>205</v>
      </c>
      <c r="B68" s="76">
        <f>'บุคลากร-พท.'!$F$3</f>
        <v>0</v>
      </c>
      <c r="C68" s="76">
        <f>เวลาทำการ!E4</f>
        <v>0</v>
      </c>
      <c r="D68" s="76">
        <f>ผู้ใช้บริการ!E4</f>
        <v>0</v>
      </c>
      <c r="E68" s="76">
        <f>'บุคลากร-พท.'!$F$4</f>
        <v>0</v>
      </c>
      <c r="F68" s="83"/>
      <c r="G68" s="77">
        <f>(((0.456*B68)+(0.132*C68)+(0.007*D68))*(E68/1000))*F68</f>
        <v>0</v>
      </c>
      <c r="H68" s="76">
        <f>ไฟฟ้า!B62</f>
        <v>0</v>
      </c>
      <c r="I68" s="78" t="e">
        <f>(G68-H68)/H68</f>
        <v>#DIV/0!</v>
      </c>
    </row>
    <row r="69" spans="1:9" ht="24.6">
      <c r="A69" s="79" t="s">
        <v>206</v>
      </c>
      <c r="B69" s="76">
        <f>'บุคลากร-พท.'!$F$3</f>
        <v>0</v>
      </c>
      <c r="C69" s="76">
        <f>เวลาทำการ!E5</f>
        <v>0</v>
      </c>
      <c r="D69" s="76">
        <f>ผู้ใช้บริการ!E5</f>
        <v>0</v>
      </c>
      <c r="E69" s="76">
        <f>'บุคลากร-พท.'!$F$4</f>
        <v>0</v>
      </c>
      <c r="F69" s="83"/>
      <c r="G69" s="77">
        <f t="shared" ref="G69:G80" si="6">(((0.456*B69)+(0.132*C69)+(0.007*D69))*(E69/1000))*F69</f>
        <v>0</v>
      </c>
      <c r="H69" s="76">
        <f>ไฟฟ้า!B63</f>
        <v>0</v>
      </c>
      <c r="I69" s="78" t="e">
        <f t="shared" ref="I69:I80" si="7">(G69-H69)/H69</f>
        <v>#DIV/0!</v>
      </c>
    </row>
    <row r="70" spans="1:9" ht="24.6">
      <c r="A70" s="79" t="s">
        <v>207</v>
      </c>
      <c r="B70" s="76">
        <f>'บุคลากร-พท.'!$F$3</f>
        <v>0</v>
      </c>
      <c r="C70" s="76">
        <f>เวลาทำการ!E6</f>
        <v>0</v>
      </c>
      <c r="D70" s="76">
        <f>ผู้ใช้บริการ!E6</f>
        <v>0</v>
      </c>
      <c r="E70" s="76">
        <f>'บุคลากร-พท.'!$F$4</f>
        <v>0</v>
      </c>
      <c r="F70" s="83"/>
      <c r="G70" s="77">
        <f t="shared" si="6"/>
        <v>0</v>
      </c>
      <c r="H70" s="76">
        <f>ไฟฟ้า!B64</f>
        <v>0</v>
      </c>
      <c r="I70" s="78" t="e">
        <f t="shared" si="7"/>
        <v>#DIV/0!</v>
      </c>
    </row>
    <row r="71" spans="1:9" ht="24.6">
      <c r="A71" s="79" t="s">
        <v>208</v>
      </c>
      <c r="B71" s="76">
        <f>'บุคลากร-พท.'!$F$3</f>
        <v>0</v>
      </c>
      <c r="C71" s="76">
        <f>เวลาทำการ!E7</f>
        <v>0</v>
      </c>
      <c r="D71" s="76">
        <f>ผู้ใช้บริการ!E7</f>
        <v>0</v>
      </c>
      <c r="E71" s="76">
        <f>'บุคลากร-พท.'!$F$4</f>
        <v>0</v>
      </c>
      <c r="F71" s="83"/>
      <c r="G71" s="77">
        <f t="shared" si="6"/>
        <v>0</v>
      </c>
      <c r="H71" s="76">
        <f>ไฟฟ้า!B65</f>
        <v>0</v>
      </c>
      <c r="I71" s="78" t="e">
        <f t="shared" si="7"/>
        <v>#DIV/0!</v>
      </c>
    </row>
    <row r="72" spans="1:9" ht="24.6">
      <c r="A72" s="79" t="s">
        <v>209</v>
      </c>
      <c r="B72" s="76">
        <f>'บุคลากร-พท.'!$F$3</f>
        <v>0</v>
      </c>
      <c r="C72" s="76">
        <f>เวลาทำการ!E8</f>
        <v>0</v>
      </c>
      <c r="D72" s="76">
        <f>ผู้ใช้บริการ!E8</f>
        <v>0</v>
      </c>
      <c r="E72" s="76">
        <f>'บุคลากร-พท.'!$F$4</f>
        <v>0</v>
      </c>
      <c r="F72" s="83"/>
      <c r="G72" s="77">
        <f t="shared" si="6"/>
        <v>0</v>
      </c>
      <c r="H72" s="76">
        <f>ไฟฟ้า!B66</f>
        <v>0</v>
      </c>
      <c r="I72" s="78" t="e">
        <f t="shared" si="7"/>
        <v>#DIV/0!</v>
      </c>
    </row>
    <row r="73" spans="1:9" ht="24.6">
      <c r="A73" s="79" t="s">
        <v>210</v>
      </c>
      <c r="B73" s="76">
        <f>'บุคลากร-พท.'!$F$3</f>
        <v>0</v>
      </c>
      <c r="C73" s="76">
        <f>เวลาทำการ!E9</f>
        <v>0</v>
      </c>
      <c r="D73" s="76">
        <f>ผู้ใช้บริการ!E9</f>
        <v>0</v>
      </c>
      <c r="E73" s="76">
        <f>'บุคลากร-พท.'!$F$4</f>
        <v>0</v>
      </c>
      <c r="F73" s="83"/>
      <c r="G73" s="77">
        <f t="shared" si="6"/>
        <v>0</v>
      </c>
      <c r="H73" s="76">
        <f>ไฟฟ้า!B67</f>
        <v>0</v>
      </c>
      <c r="I73" s="78" t="e">
        <f t="shared" si="7"/>
        <v>#DIV/0!</v>
      </c>
    </row>
    <row r="74" spans="1:9" ht="24.6">
      <c r="A74" s="79" t="s">
        <v>211</v>
      </c>
      <c r="B74" s="76">
        <f>'บุคลากร-พท.'!$F$3</f>
        <v>0</v>
      </c>
      <c r="C74" s="76">
        <f>เวลาทำการ!E10</f>
        <v>0</v>
      </c>
      <c r="D74" s="76">
        <f>ผู้ใช้บริการ!E10</f>
        <v>0</v>
      </c>
      <c r="E74" s="76">
        <f>'บุคลากร-พท.'!$F$4</f>
        <v>0</v>
      </c>
      <c r="F74" s="83"/>
      <c r="G74" s="77">
        <f t="shared" si="6"/>
        <v>0</v>
      </c>
      <c r="H74" s="76">
        <f>ไฟฟ้า!B68</f>
        <v>0</v>
      </c>
      <c r="I74" s="78" t="e">
        <f t="shared" si="7"/>
        <v>#DIV/0!</v>
      </c>
    </row>
    <row r="75" spans="1:9" ht="24.6">
      <c r="A75" s="79" t="s">
        <v>212</v>
      </c>
      <c r="B75" s="76">
        <f>'บุคลากร-พท.'!$F$3</f>
        <v>0</v>
      </c>
      <c r="C75" s="76">
        <f>เวลาทำการ!E11</f>
        <v>0</v>
      </c>
      <c r="D75" s="76">
        <f>ผู้ใช้บริการ!E11</f>
        <v>0</v>
      </c>
      <c r="E75" s="76">
        <f>'บุคลากร-พท.'!$F$4</f>
        <v>0</v>
      </c>
      <c r="F75" s="83"/>
      <c r="G75" s="77">
        <f t="shared" si="6"/>
        <v>0</v>
      </c>
      <c r="H75" s="76">
        <f>ไฟฟ้า!B69</f>
        <v>0</v>
      </c>
      <c r="I75" s="78" t="e">
        <f t="shared" si="7"/>
        <v>#DIV/0!</v>
      </c>
    </row>
    <row r="76" spans="1:9" ht="24.6">
      <c r="A76" s="79" t="s">
        <v>213</v>
      </c>
      <c r="B76" s="76">
        <f>'บุคลากร-พท.'!$F$3</f>
        <v>0</v>
      </c>
      <c r="C76" s="76">
        <f>เวลาทำการ!E12</f>
        <v>0</v>
      </c>
      <c r="D76" s="76">
        <f>ผู้ใช้บริการ!E12</f>
        <v>0</v>
      </c>
      <c r="E76" s="76">
        <f>'บุคลากร-พท.'!$F$4</f>
        <v>0</v>
      </c>
      <c r="F76" s="83"/>
      <c r="G76" s="77">
        <f t="shared" si="6"/>
        <v>0</v>
      </c>
      <c r="H76" s="76">
        <f>ไฟฟ้า!B70</f>
        <v>0</v>
      </c>
      <c r="I76" s="78" t="e">
        <f t="shared" si="7"/>
        <v>#DIV/0!</v>
      </c>
    </row>
    <row r="77" spans="1:9" ht="24.6">
      <c r="A77" s="79" t="s">
        <v>214</v>
      </c>
      <c r="B77" s="76">
        <f>'บุคลากร-พท.'!$F$3</f>
        <v>0</v>
      </c>
      <c r="C77" s="76">
        <f>เวลาทำการ!E13</f>
        <v>0</v>
      </c>
      <c r="D77" s="76">
        <f>ผู้ใช้บริการ!E13</f>
        <v>0</v>
      </c>
      <c r="E77" s="76">
        <f>'บุคลากร-พท.'!$F$4</f>
        <v>0</v>
      </c>
      <c r="F77" s="83"/>
      <c r="G77" s="77">
        <f t="shared" si="6"/>
        <v>0</v>
      </c>
      <c r="H77" s="76">
        <f>ไฟฟ้า!B71</f>
        <v>0</v>
      </c>
      <c r="I77" s="78" t="e">
        <f t="shared" si="7"/>
        <v>#DIV/0!</v>
      </c>
    </row>
    <row r="78" spans="1:9" ht="24.6">
      <c r="A78" s="79" t="s">
        <v>215</v>
      </c>
      <c r="B78" s="76">
        <f>'บุคลากร-พท.'!$F$3</f>
        <v>0</v>
      </c>
      <c r="C78" s="76">
        <f>เวลาทำการ!E14</f>
        <v>0</v>
      </c>
      <c r="D78" s="76">
        <f>ผู้ใช้บริการ!E14</f>
        <v>0</v>
      </c>
      <c r="E78" s="76">
        <f>'บุคลากร-พท.'!$F$4</f>
        <v>0</v>
      </c>
      <c r="F78" s="83"/>
      <c r="G78" s="77">
        <f t="shared" si="6"/>
        <v>0</v>
      </c>
      <c r="H78" s="76">
        <f>ไฟฟ้า!B72</f>
        <v>0</v>
      </c>
      <c r="I78" s="78" t="e">
        <f t="shared" si="7"/>
        <v>#DIV/0!</v>
      </c>
    </row>
    <row r="79" spans="1:9" ht="24.6">
      <c r="A79" s="79" t="s">
        <v>216</v>
      </c>
      <c r="B79" s="76">
        <f>'บุคลากร-พท.'!$F$3</f>
        <v>0</v>
      </c>
      <c r="C79" s="76">
        <f>เวลาทำการ!E15</f>
        <v>0</v>
      </c>
      <c r="D79" s="76">
        <f>ผู้ใช้บริการ!E15</f>
        <v>0</v>
      </c>
      <c r="E79" s="76">
        <f>'บุคลากร-พท.'!$F$4</f>
        <v>0</v>
      </c>
      <c r="F79" s="83"/>
      <c r="G79" s="77">
        <f t="shared" si="6"/>
        <v>0</v>
      </c>
      <c r="H79" s="76">
        <f>ไฟฟ้า!B73</f>
        <v>0</v>
      </c>
      <c r="I79" s="78" t="e">
        <f t="shared" si="7"/>
        <v>#DIV/0!</v>
      </c>
    </row>
    <row r="80" spans="1:9" s="84" customFormat="1" ht="24.6">
      <c r="A80" s="156" t="s">
        <v>32</v>
      </c>
      <c r="B80" s="157">
        <f>AVERAGE(B68:B79)</f>
        <v>0</v>
      </c>
      <c r="C80" s="157">
        <f>SUM(C68:C79)</f>
        <v>0</v>
      </c>
      <c r="D80" s="158">
        <f>SUM(D68:D79)</f>
        <v>0</v>
      </c>
      <c r="E80" s="157">
        <f>AVERAGE(E68:E79)</f>
        <v>0</v>
      </c>
      <c r="F80" s="157" t="e">
        <f>AVERAGE(F68:F79)</f>
        <v>#DIV/0!</v>
      </c>
      <c r="G80" s="157" t="e">
        <f t="shared" si="6"/>
        <v>#DIV/0!</v>
      </c>
      <c r="H80" s="158">
        <f>SUM(H68:H79)</f>
        <v>0</v>
      </c>
      <c r="I80" s="160" t="e">
        <f t="shared" si="7"/>
        <v>#DIV/0!</v>
      </c>
    </row>
    <row r="82" spans="1:9" ht="21">
      <c r="A82" s="81" t="s">
        <v>217</v>
      </c>
    </row>
    <row r="85" spans="1:9" s="67" customFormat="1" ht="24.6">
      <c r="A85" s="74" t="s">
        <v>222</v>
      </c>
      <c r="B85" s="65"/>
      <c r="C85" s="65"/>
      <c r="D85" s="65"/>
      <c r="E85" s="65"/>
      <c r="F85" s="65"/>
      <c r="G85" s="65"/>
      <c r="H85" s="65"/>
      <c r="I85" s="66"/>
    </row>
    <row r="86" spans="1:9" s="67" customFormat="1" ht="49.2">
      <c r="A86" s="276" t="s">
        <v>199</v>
      </c>
      <c r="B86" s="152" t="s">
        <v>200</v>
      </c>
      <c r="C86" s="153" t="s">
        <v>201</v>
      </c>
      <c r="D86" s="153" t="s">
        <v>202</v>
      </c>
      <c r="E86" s="153" t="s">
        <v>184</v>
      </c>
      <c r="F86" s="153" t="s">
        <v>203</v>
      </c>
      <c r="G86" s="153" t="s">
        <v>186</v>
      </c>
      <c r="H86" s="153" t="s">
        <v>187</v>
      </c>
      <c r="I86" s="269" t="s">
        <v>188</v>
      </c>
    </row>
    <row r="87" spans="1:9" s="82" customFormat="1" ht="28.2">
      <c r="A87" s="276"/>
      <c r="B87" s="154"/>
      <c r="C87" s="155"/>
      <c r="D87" s="155"/>
      <c r="E87" s="155" t="s">
        <v>189</v>
      </c>
      <c r="F87" s="155" t="s">
        <v>204</v>
      </c>
      <c r="G87" s="155" t="s">
        <v>190</v>
      </c>
      <c r="H87" s="155" t="s">
        <v>191</v>
      </c>
      <c r="I87" s="277"/>
    </row>
    <row r="88" spans="1:9" s="67" customFormat="1" ht="24.6">
      <c r="A88" s="75" t="s">
        <v>205</v>
      </c>
      <c r="B88" s="76">
        <f>'บุคลากร-พท.'!$G$3</f>
        <v>0</v>
      </c>
      <c r="C88" s="76">
        <f>เวลาทำการ!F4</f>
        <v>0</v>
      </c>
      <c r="D88" s="76">
        <f>ผู้ใช้บริการ!F4</f>
        <v>0</v>
      </c>
      <c r="E88" s="76">
        <f>'บุคลากร-พท.'!$G$4</f>
        <v>0</v>
      </c>
      <c r="F88" s="83"/>
      <c r="G88" s="77">
        <f>(((0.456*B88)+(0.132*C88)+(0.007*D88))*(E88/1000))*F88</f>
        <v>0</v>
      </c>
      <c r="H88" s="76">
        <f>ไฟฟ้า!B81</f>
        <v>0</v>
      </c>
      <c r="I88" s="78" t="e">
        <f>(G88-H88)/H88</f>
        <v>#DIV/0!</v>
      </c>
    </row>
    <row r="89" spans="1:9" ht="24.6">
      <c r="A89" s="79" t="s">
        <v>206</v>
      </c>
      <c r="B89" s="76">
        <f>'บุคลากร-พท.'!$G$3</f>
        <v>0</v>
      </c>
      <c r="C89" s="76">
        <f>เวลาทำการ!F5</f>
        <v>0</v>
      </c>
      <c r="D89" s="76">
        <f>ผู้ใช้บริการ!F5</f>
        <v>0</v>
      </c>
      <c r="E89" s="76">
        <f>'บุคลากร-พท.'!$G$4</f>
        <v>0</v>
      </c>
      <c r="F89" s="83"/>
      <c r="G89" s="77">
        <f t="shared" ref="G89:G100" si="8">(((0.456*B89)+(0.132*C89)+(0.007*D89))*(E89/1000))*F89</f>
        <v>0</v>
      </c>
      <c r="H89" s="76">
        <f>ไฟฟ้า!B82</f>
        <v>0</v>
      </c>
      <c r="I89" s="78" t="e">
        <f t="shared" ref="I89:I100" si="9">(G89-H89)/H89</f>
        <v>#DIV/0!</v>
      </c>
    </row>
    <row r="90" spans="1:9" ht="24.6">
      <c r="A90" s="79" t="s">
        <v>207</v>
      </c>
      <c r="B90" s="76">
        <f>'บุคลากร-พท.'!$G$3</f>
        <v>0</v>
      </c>
      <c r="C90" s="76">
        <f>เวลาทำการ!F6</f>
        <v>0</v>
      </c>
      <c r="D90" s="76">
        <f>ผู้ใช้บริการ!F6</f>
        <v>0</v>
      </c>
      <c r="E90" s="76">
        <f>'บุคลากร-พท.'!$G$4</f>
        <v>0</v>
      </c>
      <c r="F90" s="83"/>
      <c r="G90" s="77">
        <f t="shared" si="8"/>
        <v>0</v>
      </c>
      <c r="H90" s="76">
        <f>ไฟฟ้า!B83</f>
        <v>0</v>
      </c>
      <c r="I90" s="78" t="e">
        <f t="shared" si="9"/>
        <v>#DIV/0!</v>
      </c>
    </row>
    <row r="91" spans="1:9" ht="24.6">
      <c r="A91" s="79" t="s">
        <v>208</v>
      </c>
      <c r="B91" s="76">
        <f>'บุคลากร-พท.'!$G$3</f>
        <v>0</v>
      </c>
      <c r="C91" s="76">
        <f>เวลาทำการ!F7</f>
        <v>0</v>
      </c>
      <c r="D91" s="76">
        <f>ผู้ใช้บริการ!F7</f>
        <v>0</v>
      </c>
      <c r="E91" s="76">
        <f>'บุคลากร-พท.'!$G$4</f>
        <v>0</v>
      </c>
      <c r="F91" s="83"/>
      <c r="G91" s="77">
        <f t="shared" si="8"/>
        <v>0</v>
      </c>
      <c r="H91" s="76">
        <f>ไฟฟ้า!B84</f>
        <v>0</v>
      </c>
      <c r="I91" s="78" t="e">
        <f t="shared" si="9"/>
        <v>#DIV/0!</v>
      </c>
    </row>
    <row r="92" spans="1:9" ht="24.6">
      <c r="A92" s="79" t="s">
        <v>209</v>
      </c>
      <c r="B92" s="76">
        <f>'บุคลากร-พท.'!$G$3</f>
        <v>0</v>
      </c>
      <c r="C92" s="76">
        <f>เวลาทำการ!F8</f>
        <v>0</v>
      </c>
      <c r="D92" s="76">
        <f>ผู้ใช้บริการ!F8</f>
        <v>0</v>
      </c>
      <c r="E92" s="76">
        <f>'บุคลากร-พท.'!$G$4</f>
        <v>0</v>
      </c>
      <c r="F92" s="83"/>
      <c r="G92" s="77">
        <f t="shared" si="8"/>
        <v>0</v>
      </c>
      <c r="H92" s="76">
        <f>ไฟฟ้า!B85</f>
        <v>0</v>
      </c>
      <c r="I92" s="78" t="e">
        <f t="shared" si="9"/>
        <v>#DIV/0!</v>
      </c>
    </row>
    <row r="93" spans="1:9" ht="24.6">
      <c r="A93" s="79" t="s">
        <v>210</v>
      </c>
      <c r="B93" s="76">
        <f>'บุคลากร-พท.'!$G$3</f>
        <v>0</v>
      </c>
      <c r="C93" s="76">
        <f>เวลาทำการ!F9</f>
        <v>0</v>
      </c>
      <c r="D93" s="76">
        <f>ผู้ใช้บริการ!F9</f>
        <v>0</v>
      </c>
      <c r="E93" s="76">
        <f>'บุคลากร-พท.'!$G$4</f>
        <v>0</v>
      </c>
      <c r="F93" s="83"/>
      <c r="G93" s="77">
        <f t="shared" si="8"/>
        <v>0</v>
      </c>
      <c r="H93" s="76">
        <f>ไฟฟ้า!B86</f>
        <v>0</v>
      </c>
      <c r="I93" s="78" t="e">
        <f t="shared" si="9"/>
        <v>#DIV/0!</v>
      </c>
    </row>
    <row r="94" spans="1:9" ht="24.6">
      <c r="A94" s="79" t="s">
        <v>211</v>
      </c>
      <c r="B94" s="76">
        <f>'บุคลากร-พท.'!$G$3</f>
        <v>0</v>
      </c>
      <c r="C94" s="76">
        <f>เวลาทำการ!F10</f>
        <v>0</v>
      </c>
      <c r="D94" s="76">
        <f>ผู้ใช้บริการ!F10</f>
        <v>0</v>
      </c>
      <c r="E94" s="76">
        <f>'บุคลากร-พท.'!$G$4</f>
        <v>0</v>
      </c>
      <c r="F94" s="83"/>
      <c r="G94" s="77">
        <f t="shared" si="8"/>
        <v>0</v>
      </c>
      <c r="H94" s="76">
        <f>ไฟฟ้า!B87</f>
        <v>0</v>
      </c>
      <c r="I94" s="78" t="e">
        <f t="shared" si="9"/>
        <v>#DIV/0!</v>
      </c>
    </row>
    <row r="95" spans="1:9" ht="24.6">
      <c r="A95" s="79" t="s">
        <v>212</v>
      </c>
      <c r="B95" s="76">
        <f>'บุคลากร-พท.'!$G$3</f>
        <v>0</v>
      </c>
      <c r="C95" s="76">
        <f>เวลาทำการ!F11</f>
        <v>0</v>
      </c>
      <c r="D95" s="76">
        <f>ผู้ใช้บริการ!F11</f>
        <v>0</v>
      </c>
      <c r="E95" s="76">
        <f>'บุคลากร-พท.'!$G$4</f>
        <v>0</v>
      </c>
      <c r="F95" s="83"/>
      <c r="G95" s="77">
        <f t="shared" si="8"/>
        <v>0</v>
      </c>
      <c r="H95" s="76">
        <f>ไฟฟ้า!B88</f>
        <v>0</v>
      </c>
      <c r="I95" s="78" t="e">
        <f t="shared" si="9"/>
        <v>#DIV/0!</v>
      </c>
    </row>
    <row r="96" spans="1:9" ht="24.6">
      <c r="A96" s="79" t="s">
        <v>213</v>
      </c>
      <c r="B96" s="76">
        <f>'บุคลากร-พท.'!$G$3</f>
        <v>0</v>
      </c>
      <c r="C96" s="76">
        <f>เวลาทำการ!F12</f>
        <v>0</v>
      </c>
      <c r="D96" s="76">
        <f>ผู้ใช้บริการ!F12</f>
        <v>0</v>
      </c>
      <c r="E96" s="76">
        <f>'บุคลากร-พท.'!$G$4</f>
        <v>0</v>
      </c>
      <c r="F96" s="83"/>
      <c r="G96" s="77">
        <f t="shared" si="8"/>
        <v>0</v>
      </c>
      <c r="H96" s="76">
        <f>ไฟฟ้า!B89</f>
        <v>0</v>
      </c>
      <c r="I96" s="78" t="e">
        <f t="shared" si="9"/>
        <v>#DIV/0!</v>
      </c>
    </row>
    <row r="97" spans="1:9" ht="24.6">
      <c r="A97" s="79" t="s">
        <v>214</v>
      </c>
      <c r="B97" s="76">
        <f>'บุคลากร-พท.'!$G$3</f>
        <v>0</v>
      </c>
      <c r="C97" s="76">
        <f>เวลาทำการ!F13</f>
        <v>0</v>
      </c>
      <c r="D97" s="76">
        <f>ผู้ใช้บริการ!F13</f>
        <v>0</v>
      </c>
      <c r="E97" s="76">
        <f>'บุคลากร-พท.'!$G$4</f>
        <v>0</v>
      </c>
      <c r="F97" s="83"/>
      <c r="G97" s="77">
        <f t="shared" si="8"/>
        <v>0</v>
      </c>
      <c r="H97" s="76">
        <f>ไฟฟ้า!B90</f>
        <v>0</v>
      </c>
      <c r="I97" s="78" t="e">
        <f t="shared" si="9"/>
        <v>#DIV/0!</v>
      </c>
    </row>
    <row r="98" spans="1:9" ht="24.6">
      <c r="A98" s="79" t="s">
        <v>215</v>
      </c>
      <c r="B98" s="76">
        <f>'บุคลากร-พท.'!$G$3</f>
        <v>0</v>
      </c>
      <c r="C98" s="76">
        <f>เวลาทำการ!F14</f>
        <v>0</v>
      </c>
      <c r="D98" s="76">
        <f>ผู้ใช้บริการ!F14</f>
        <v>0</v>
      </c>
      <c r="E98" s="76">
        <f>'บุคลากร-พท.'!$G$4</f>
        <v>0</v>
      </c>
      <c r="F98" s="83"/>
      <c r="G98" s="77">
        <f t="shared" si="8"/>
        <v>0</v>
      </c>
      <c r="H98" s="76">
        <f>ไฟฟ้า!B91</f>
        <v>0</v>
      </c>
      <c r="I98" s="78" t="e">
        <f t="shared" si="9"/>
        <v>#DIV/0!</v>
      </c>
    </row>
    <row r="99" spans="1:9" ht="24.6">
      <c r="A99" s="79" t="s">
        <v>216</v>
      </c>
      <c r="B99" s="76">
        <f>'บุคลากร-พท.'!$G$3</f>
        <v>0</v>
      </c>
      <c r="C99" s="76">
        <f>เวลาทำการ!F15</f>
        <v>0</v>
      </c>
      <c r="D99" s="76">
        <f>ผู้ใช้บริการ!F15</f>
        <v>0</v>
      </c>
      <c r="E99" s="76">
        <f>'บุคลากร-พท.'!$G$4</f>
        <v>0</v>
      </c>
      <c r="F99" s="83"/>
      <c r="G99" s="77">
        <f t="shared" si="8"/>
        <v>0</v>
      </c>
      <c r="H99" s="76">
        <f>ไฟฟ้า!B92</f>
        <v>0</v>
      </c>
      <c r="I99" s="78" t="e">
        <f t="shared" si="9"/>
        <v>#DIV/0!</v>
      </c>
    </row>
    <row r="100" spans="1:9" s="84" customFormat="1" ht="24.6">
      <c r="A100" s="156" t="s">
        <v>32</v>
      </c>
      <c r="B100" s="157">
        <f>AVERAGE(B88:B99)</f>
        <v>0</v>
      </c>
      <c r="C100" s="157">
        <f>SUM(C88:C99)</f>
        <v>0</v>
      </c>
      <c r="D100" s="158">
        <f>SUM(D88:D99)</f>
        <v>0</v>
      </c>
      <c r="E100" s="157">
        <f>AVERAGE(E88:E99)</f>
        <v>0</v>
      </c>
      <c r="F100" s="159" t="e">
        <f>AVERAGE(F88:F99)</f>
        <v>#DIV/0!</v>
      </c>
      <c r="G100" s="157" t="e">
        <f t="shared" si="8"/>
        <v>#DIV/0!</v>
      </c>
      <c r="H100" s="158">
        <f>SUM(H88:H99)</f>
        <v>0</v>
      </c>
      <c r="I100" s="160" t="e">
        <f t="shared" si="9"/>
        <v>#DIV/0!</v>
      </c>
    </row>
    <row r="102" spans="1:9" ht="21">
      <c r="A102" s="81" t="s">
        <v>217</v>
      </c>
    </row>
    <row r="105" spans="1:9" s="67" customFormat="1" ht="24.6">
      <c r="A105" s="74" t="s">
        <v>339</v>
      </c>
      <c r="B105" s="65"/>
      <c r="C105" s="65"/>
      <c r="D105" s="65"/>
      <c r="E105" s="65"/>
      <c r="F105" s="65"/>
      <c r="G105" s="65"/>
      <c r="H105" s="65"/>
      <c r="I105" s="66"/>
    </row>
    <row r="106" spans="1:9" s="67" customFormat="1" ht="49.2">
      <c r="A106" s="276" t="s">
        <v>199</v>
      </c>
      <c r="B106" s="152" t="s">
        <v>200</v>
      </c>
      <c r="C106" s="153" t="s">
        <v>201</v>
      </c>
      <c r="D106" s="153" t="s">
        <v>202</v>
      </c>
      <c r="E106" s="153" t="s">
        <v>184</v>
      </c>
      <c r="F106" s="153" t="s">
        <v>203</v>
      </c>
      <c r="G106" s="153" t="s">
        <v>186</v>
      </c>
      <c r="H106" s="153" t="s">
        <v>187</v>
      </c>
      <c r="I106" s="269" t="s">
        <v>188</v>
      </c>
    </row>
    <row r="107" spans="1:9" s="82" customFormat="1" ht="28.2">
      <c r="A107" s="276"/>
      <c r="B107" s="154"/>
      <c r="C107" s="155"/>
      <c r="D107" s="155"/>
      <c r="E107" s="155" t="s">
        <v>189</v>
      </c>
      <c r="F107" s="155" t="s">
        <v>204</v>
      </c>
      <c r="G107" s="155" t="s">
        <v>190</v>
      </c>
      <c r="H107" s="155" t="s">
        <v>191</v>
      </c>
      <c r="I107" s="277"/>
    </row>
    <row r="108" spans="1:9" s="67" customFormat="1" ht="24.6">
      <c r="A108" s="75" t="s">
        <v>205</v>
      </c>
      <c r="B108" s="76">
        <f>'บุคลากร-พท.'!$H$3</f>
        <v>0</v>
      </c>
      <c r="C108" s="76">
        <f>เวลาทำการ!G4</f>
        <v>0</v>
      </c>
      <c r="D108" s="76">
        <f>ผู้ใช้บริการ!G4</f>
        <v>0</v>
      </c>
      <c r="E108" s="76">
        <f>'บุคลากร-พท.'!$H$4</f>
        <v>0</v>
      </c>
      <c r="F108" s="83"/>
      <c r="G108" s="77">
        <f>(((0.456*B108)+(0.132*C108)+(0.007*D108))*(E108/1000))*F108</f>
        <v>0</v>
      </c>
      <c r="H108" s="76">
        <f>ไฟฟ้า!B100</f>
        <v>0</v>
      </c>
      <c r="I108" s="78" t="e">
        <f>(G108-H108)/H108</f>
        <v>#DIV/0!</v>
      </c>
    </row>
    <row r="109" spans="1:9" ht="24.6">
      <c r="A109" s="79" t="s">
        <v>206</v>
      </c>
      <c r="B109" s="76">
        <f>'บุคลากร-พท.'!$H$3</f>
        <v>0</v>
      </c>
      <c r="C109" s="76">
        <f>เวลาทำการ!G5</f>
        <v>0</v>
      </c>
      <c r="D109" s="76">
        <f>ผู้ใช้บริการ!G5</f>
        <v>0</v>
      </c>
      <c r="E109" s="76">
        <f>'บุคลากร-พท.'!$H$4</f>
        <v>0</v>
      </c>
      <c r="F109" s="83"/>
      <c r="G109" s="77">
        <f t="shared" ref="G109:G120" si="10">(((0.456*B109)+(0.132*C109)+(0.007*D109))*(E109/1000))*F109</f>
        <v>0</v>
      </c>
      <c r="H109" s="76">
        <f>ไฟฟ้า!B101</f>
        <v>0</v>
      </c>
      <c r="I109" s="78" t="e">
        <f t="shared" ref="I109:I120" si="11">(G109-H109)/H109</f>
        <v>#DIV/0!</v>
      </c>
    </row>
    <row r="110" spans="1:9" ht="24.6">
      <c r="A110" s="79" t="s">
        <v>207</v>
      </c>
      <c r="B110" s="76">
        <f>'บุคลากร-พท.'!$H$3</f>
        <v>0</v>
      </c>
      <c r="C110" s="76">
        <f>เวลาทำการ!G6</f>
        <v>0</v>
      </c>
      <c r="D110" s="76">
        <f>ผู้ใช้บริการ!G6</f>
        <v>0</v>
      </c>
      <c r="E110" s="76">
        <f>'บุคลากร-พท.'!$H$4</f>
        <v>0</v>
      </c>
      <c r="F110" s="83"/>
      <c r="G110" s="77">
        <f t="shared" si="10"/>
        <v>0</v>
      </c>
      <c r="H110" s="76">
        <f>ไฟฟ้า!B102</f>
        <v>0</v>
      </c>
      <c r="I110" s="78" t="e">
        <f t="shared" si="11"/>
        <v>#DIV/0!</v>
      </c>
    </row>
    <row r="111" spans="1:9" ht="24.6">
      <c r="A111" s="79" t="s">
        <v>208</v>
      </c>
      <c r="B111" s="76">
        <f>'บุคลากร-พท.'!$H$3</f>
        <v>0</v>
      </c>
      <c r="C111" s="76">
        <f>เวลาทำการ!G7</f>
        <v>0</v>
      </c>
      <c r="D111" s="76">
        <f>ผู้ใช้บริการ!G7</f>
        <v>0</v>
      </c>
      <c r="E111" s="76">
        <f>'บุคลากร-พท.'!$H$4</f>
        <v>0</v>
      </c>
      <c r="F111" s="83"/>
      <c r="G111" s="77">
        <f t="shared" si="10"/>
        <v>0</v>
      </c>
      <c r="H111" s="76">
        <f>ไฟฟ้า!B103</f>
        <v>0</v>
      </c>
      <c r="I111" s="78" t="e">
        <f t="shared" si="11"/>
        <v>#DIV/0!</v>
      </c>
    </row>
    <row r="112" spans="1:9" ht="24.6">
      <c r="A112" s="79" t="s">
        <v>209</v>
      </c>
      <c r="B112" s="76">
        <f>'บุคลากร-พท.'!$H$3</f>
        <v>0</v>
      </c>
      <c r="C112" s="76">
        <f>เวลาทำการ!G8</f>
        <v>0</v>
      </c>
      <c r="D112" s="76">
        <f>ผู้ใช้บริการ!G8</f>
        <v>0</v>
      </c>
      <c r="E112" s="76">
        <f>'บุคลากร-พท.'!$H$4</f>
        <v>0</v>
      </c>
      <c r="F112" s="83"/>
      <c r="G112" s="77">
        <f t="shared" si="10"/>
        <v>0</v>
      </c>
      <c r="H112" s="76">
        <f>ไฟฟ้า!B104</f>
        <v>0</v>
      </c>
      <c r="I112" s="78" t="e">
        <f t="shared" si="11"/>
        <v>#DIV/0!</v>
      </c>
    </row>
    <row r="113" spans="1:9" ht="24.6">
      <c r="A113" s="79" t="s">
        <v>210</v>
      </c>
      <c r="B113" s="76">
        <f>'บุคลากร-พท.'!$H$3</f>
        <v>0</v>
      </c>
      <c r="C113" s="76">
        <f>เวลาทำการ!G9</f>
        <v>0</v>
      </c>
      <c r="D113" s="76">
        <f>ผู้ใช้บริการ!G9</f>
        <v>0</v>
      </c>
      <c r="E113" s="76">
        <f>'บุคลากร-พท.'!$H$4</f>
        <v>0</v>
      </c>
      <c r="F113" s="83"/>
      <c r="G113" s="77">
        <f t="shared" si="10"/>
        <v>0</v>
      </c>
      <c r="H113" s="76">
        <f>ไฟฟ้า!B105</f>
        <v>0</v>
      </c>
      <c r="I113" s="78" t="e">
        <f t="shared" si="11"/>
        <v>#DIV/0!</v>
      </c>
    </row>
    <row r="114" spans="1:9" ht="24.6">
      <c r="A114" s="79" t="s">
        <v>211</v>
      </c>
      <c r="B114" s="76">
        <f>'บุคลากร-พท.'!$H$3</f>
        <v>0</v>
      </c>
      <c r="C114" s="76">
        <f>เวลาทำการ!G10</f>
        <v>0</v>
      </c>
      <c r="D114" s="76">
        <f>ผู้ใช้บริการ!G10</f>
        <v>0</v>
      </c>
      <c r="E114" s="76">
        <f>'บุคลากร-พท.'!$H$4</f>
        <v>0</v>
      </c>
      <c r="F114" s="83"/>
      <c r="G114" s="77">
        <f t="shared" si="10"/>
        <v>0</v>
      </c>
      <c r="H114" s="76">
        <f>ไฟฟ้า!B106</f>
        <v>0</v>
      </c>
      <c r="I114" s="78" t="e">
        <f t="shared" si="11"/>
        <v>#DIV/0!</v>
      </c>
    </row>
    <row r="115" spans="1:9" ht="24.6">
      <c r="A115" s="79" t="s">
        <v>212</v>
      </c>
      <c r="B115" s="76">
        <f>'บุคลากร-พท.'!$H$3</f>
        <v>0</v>
      </c>
      <c r="C115" s="76">
        <f>เวลาทำการ!G11</f>
        <v>0</v>
      </c>
      <c r="D115" s="76">
        <f>ผู้ใช้บริการ!G11</f>
        <v>0</v>
      </c>
      <c r="E115" s="76">
        <f>'บุคลากร-พท.'!$H$4</f>
        <v>0</v>
      </c>
      <c r="F115" s="83"/>
      <c r="G115" s="77">
        <f t="shared" si="10"/>
        <v>0</v>
      </c>
      <c r="H115" s="76">
        <f>ไฟฟ้า!B107</f>
        <v>0</v>
      </c>
      <c r="I115" s="78" t="e">
        <f t="shared" si="11"/>
        <v>#DIV/0!</v>
      </c>
    </row>
    <row r="116" spans="1:9" ht="24.6">
      <c r="A116" s="79" t="s">
        <v>213</v>
      </c>
      <c r="B116" s="76">
        <f>'บุคลากร-พท.'!$H$3</f>
        <v>0</v>
      </c>
      <c r="C116" s="76">
        <f>เวลาทำการ!G12</f>
        <v>0</v>
      </c>
      <c r="D116" s="76">
        <f>ผู้ใช้บริการ!G12</f>
        <v>0</v>
      </c>
      <c r="E116" s="76">
        <f>'บุคลากร-พท.'!$H$4</f>
        <v>0</v>
      </c>
      <c r="F116" s="83"/>
      <c r="G116" s="77">
        <f t="shared" si="10"/>
        <v>0</v>
      </c>
      <c r="H116" s="76">
        <f>ไฟฟ้า!B108</f>
        <v>0</v>
      </c>
      <c r="I116" s="78" t="e">
        <f t="shared" si="11"/>
        <v>#DIV/0!</v>
      </c>
    </row>
    <row r="117" spans="1:9" ht="24.6">
      <c r="A117" s="79" t="s">
        <v>214</v>
      </c>
      <c r="B117" s="76">
        <f>'บุคลากร-พท.'!$H$3</f>
        <v>0</v>
      </c>
      <c r="C117" s="76">
        <f>เวลาทำการ!G13</f>
        <v>0</v>
      </c>
      <c r="D117" s="76">
        <f>ผู้ใช้บริการ!G13</f>
        <v>0</v>
      </c>
      <c r="E117" s="76">
        <f>'บุคลากร-พท.'!$H$4</f>
        <v>0</v>
      </c>
      <c r="F117" s="83"/>
      <c r="G117" s="77">
        <f t="shared" si="10"/>
        <v>0</v>
      </c>
      <c r="H117" s="76">
        <f>ไฟฟ้า!B109</f>
        <v>0</v>
      </c>
      <c r="I117" s="78" t="e">
        <f t="shared" si="11"/>
        <v>#DIV/0!</v>
      </c>
    </row>
    <row r="118" spans="1:9" ht="24.6">
      <c r="A118" s="79" t="s">
        <v>215</v>
      </c>
      <c r="B118" s="76">
        <f>'บุคลากร-พท.'!$H$3</f>
        <v>0</v>
      </c>
      <c r="C118" s="76">
        <f>เวลาทำการ!G14</f>
        <v>0</v>
      </c>
      <c r="D118" s="76">
        <f>ผู้ใช้บริการ!G14</f>
        <v>0</v>
      </c>
      <c r="E118" s="76">
        <f>'บุคลากร-พท.'!$H$4</f>
        <v>0</v>
      </c>
      <c r="F118" s="83"/>
      <c r="G118" s="77">
        <f t="shared" si="10"/>
        <v>0</v>
      </c>
      <c r="H118" s="76">
        <f>ไฟฟ้า!B110</f>
        <v>0</v>
      </c>
      <c r="I118" s="78" t="e">
        <f t="shared" si="11"/>
        <v>#DIV/0!</v>
      </c>
    </row>
    <row r="119" spans="1:9" ht="24.6">
      <c r="A119" s="79" t="s">
        <v>216</v>
      </c>
      <c r="B119" s="76">
        <f>'บุคลากร-พท.'!$H$3</f>
        <v>0</v>
      </c>
      <c r="C119" s="76">
        <f>เวลาทำการ!G15</f>
        <v>0</v>
      </c>
      <c r="D119" s="76">
        <f>ผู้ใช้บริการ!G15</f>
        <v>0</v>
      </c>
      <c r="E119" s="76">
        <f>'บุคลากร-พท.'!$H$4</f>
        <v>0</v>
      </c>
      <c r="F119" s="83"/>
      <c r="G119" s="77">
        <f t="shared" si="10"/>
        <v>0</v>
      </c>
      <c r="H119" s="76">
        <f>ไฟฟ้า!B111</f>
        <v>0</v>
      </c>
      <c r="I119" s="78" t="e">
        <f t="shared" si="11"/>
        <v>#DIV/0!</v>
      </c>
    </row>
    <row r="120" spans="1:9" s="84" customFormat="1" ht="24.6">
      <c r="A120" s="156" t="s">
        <v>32</v>
      </c>
      <c r="B120" s="157">
        <f>AVERAGE(B108:B119)</f>
        <v>0</v>
      </c>
      <c r="C120" s="157">
        <f>SUM(C108:C119)</f>
        <v>0</v>
      </c>
      <c r="D120" s="158">
        <f>SUM(D108:D119)</f>
        <v>0</v>
      </c>
      <c r="E120" s="157">
        <f>AVERAGE(E108:E119)</f>
        <v>0</v>
      </c>
      <c r="F120" s="159" t="e">
        <f>AVERAGE(F108:F119)</f>
        <v>#DIV/0!</v>
      </c>
      <c r="G120" s="157" t="e">
        <f t="shared" si="10"/>
        <v>#DIV/0!</v>
      </c>
      <c r="H120" s="158">
        <f>SUM(H108:H119)</f>
        <v>0</v>
      </c>
      <c r="I120" s="160" t="e">
        <f t="shared" si="11"/>
        <v>#DIV/0!</v>
      </c>
    </row>
    <row r="122" spans="1:9" ht="21">
      <c r="A122" s="81" t="s">
        <v>217</v>
      </c>
    </row>
  </sheetData>
  <mergeCells count="12">
    <mergeCell ref="A66:A67"/>
    <mergeCell ref="I66:I67"/>
    <mergeCell ref="A86:A87"/>
    <mergeCell ref="I86:I87"/>
    <mergeCell ref="A106:A107"/>
    <mergeCell ref="I106:I107"/>
    <mergeCell ref="A6:A7"/>
    <mergeCell ref="I6:I7"/>
    <mergeCell ref="A26:A27"/>
    <mergeCell ref="I26:I27"/>
    <mergeCell ref="A46:A47"/>
    <mergeCell ref="I46:I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D113"/>
  <sheetViews>
    <sheetView topLeftCell="A96" zoomScale="110" zoomScaleNormal="110" workbookViewId="0">
      <selection activeCell="B100" sqref="B100:B111"/>
    </sheetView>
  </sheetViews>
  <sheetFormatPr defaultColWidth="9" defaultRowHeight="14.4"/>
  <cols>
    <col min="1" max="1" width="14.88671875" style="57" customWidth="1"/>
    <col min="2" max="2" width="17.88671875" style="57" customWidth="1"/>
    <col min="3" max="3" width="19.6640625" style="57" customWidth="1"/>
    <col min="4" max="4" width="19.44140625" style="57" customWidth="1"/>
    <col min="5" max="256" width="9" style="57"/>
    <col min="257" max="257" width="14.88671875" style="57" customWidth="1"/>
    <col min="258" max="258" width="17.88671875" style="57" customWidth="1"/>
    <col min="259" max="259" width="19.6640625" style="57" customWidth="1"/>
    <col min="260" max="260" width="19.44140625" style="57" customWidth="1"/>
    <col min="261" max="512" width="9" style="57"/>
    <col min="513" max="513" width="14.88671875" style="57" customWidth="1"/>
    <col min="514" max="514" width="17.88671875" style="57" customWidth="1"/>
    <col min="515" max="515" width="19.6640625" style="57" customWidth="1"/>
    <col min="516" max="516" width="19.44140625" style="57" customWidth="1"/>
    <col min="517" max="768" width="9" style="57"/>
    <col min="769" max="769" width="14.88671875" style="57" customWidth="1"/>
    <col min="770" max="770" width="17.88671875" style="57" customWidth="1"/>
    <col min="771" max="771" width="19.6640625" style="57" customWidth="1"/>
    <col min="772" max="772" width="19.44140625" style="57" customWidth="1"/>
    <col min="773" max="1024" width="9" style="57"/>
    <col min="1025" max="1025" width="14.88671875" style="57" customWidth="1"/>
    <col min="1026" max="1026" width="17.88671875" style="57" customWidth="1"/>
    <col min="1027" max="1027" width="19.6640625" style="57" customWidth="1"/>
    <col min="1028" max="1028" width="19.44140625" style="57" customWidth="1"/>
    <col min="1029" max="1280" width="9" style="57"/>
    <col min="1281" max="1281" width="14.88671875" style="57" customWidth="1"/>
    <col min="1282" max="1282" width="17.88671875" style="57" customWidth="1"/>
    <col min="1283" max="1283" width="19.6640625" style="57" customWidth="1"/>
    <col min="1284" max="1284" width="19.44140625" style="57" customWidth="1"/>
    <col min="1285" max="1536" width="9" style="57"/>
    <col min="1537" max="1537" width="14.88671875" style="57" customWidth="1"/>
    <col min="1538" max="1538" width="17.88671875" style="57" customWidth="1"/>
    <col min="1539" max="1539" width="19.6640625" style="57" customWidth="1"/>
    <col min="1540" max="1540" width="19.44140625" style="57" customWidth="1"/>
    <col min="1541" max="1792" width="9" style="57"/>
    <col min="1793" max="1793" width="14.88671875" style="57" customWidth="1"/>
    <col min="1794" max="1794" width="17.88671875" style="57" customWidth="1"/>
    <col min="1795" max="1795" width="19.6640625" style="57" customWidth="1"/>
    <col min="1796" max="1796" width="19.44140625" style="57" customWidth="1"/>
    <col min="1797" max="2048" width="9" style="57"/>
    <col min="2049" max="2049" width="14.88671875" style="57" customWidth="1"/>
    <col min="2050" max="2050" width="17.88671875" style="57" customWidth="1"/>
    <col min="2051" max="2051" width="19.6640625" style="57" customWidth="1"/>
    <col min="2052" max="2052" width="19.44140625" style="57" customWidth="1"/>
    <col min="2053" max="2304" width="9" style="57"/>
    <col min="2305" max="2305" width="14.88671875" style="57" customWidth="1"/>
    <col min="2306" max="2306" width="17.88671875" style="57" customWidth="1"/>
    <col min="2307" max="2307" width="19.6640625" style="57" customWidth="1"/>
    <col min="2308" max="2308" width="19.44140625" style="57" customWidth="1"/>
    <col min="2309" max="2560" width="9" style="57"/>
    <col min="2561" max="2561" width="14.88671875" style="57" customWidth="1"/>
    <col min="2562" max="2562" width="17.88671875" style="57" customWidth="1"/>
    <col min="2563" max="2563" width="19.6640625" style="57" customWidth="1"/>
    <col min="2564" max="2564" width="19.44140625" style="57" customWidth="1"/>
    <col min="2565" max="2816" width="9" style="57"/>
    <col min="2817" max="2817" width="14.88671875" style="57" customWidth="1"/>
    <col min="2818" max="2818" width="17.88671875" style="57" customWidth="1"/>
    <col min="2819" max="2819" width="19.6640625" style="57" customWidth="1"/>
    <col min="2820" max="2820" width="19.44140625" style="57" customWidth="1"/>
    <col min="2821" max="3072" width="9" style="57"/>
    <col min="3073" max="3073" width="14.88671875" style="57" customWidth="1"/>
    <col min="3074" max="3074" width="17.88671875" style="57" customWidth="1"/>
    <col min="3075" max="3075" width="19.6640625" style="57" customWidth="1"/>
    <col min="3076" max="3076" width="19.44140625" style="57" customWidth="1"/>
    <col min="3077" max="3328" width="9" style="57"/>
    <col min="3329" max="3329" width="14.88671875" style="57" customWidth="1"/>
    <col min="3330" max="3330" width="17.88671875" style="57" customWidth="1"/>
    <col min="3331" max="3331" width="19.6640625" style="57" customWidth="1"/>
    <col min="3332" max="3332" width="19.44140625" style="57" customWidth="1"/>
    <col min="3333" max="3584" width="9" style="57"/>
    <col min="3585" max="3585" width="14.88671875" style="57" customWidth="1"/>
    <col min="3586" max="3586" width="17.88671875" style="57" customWidth="1"/>
    <col min="3587" max="3587" width="19.6640625" style="57" customWidth="1"/>
    <col min="3588" max="3588" width="19.44140625" style="57" customWidth="1"/>
    <col min="3589" max="3840" width="9" style="57"/>
    <col min="3841" max="3841" width="14.88671875" style="57" customWidth="1"/>
    <col min="3842" max="3842" width="17.88671875" style="57" customWidth="1"/>
    <col min="3843" max="3843" width="19.6640625" style="57" customWidth="1"/>
    <col min="3844" max="3844" width="19.44140625" style="57" customWidth="1"/>
    <col min="3845" max="4096" width="9" style="57"/>
    <col min="4097" max="4097" width="14.88671875" style="57" customWidth="1"/>
    <col min="4098" max="4098" width="17.88671875" style="57" customWidth="1"/>
    <col min="4099" max="4099" width="19.6640625" style="57" customWidth="1"/>
    <col min="4100" max="4100" width="19.44140625" style="57" customWidth="1"/>
    <col min="4101" max="4352" width="9" style="57"/>
    <col min="4353" max="4353" width="14.88671875" style="57" customWidth="1"/>
    <col min="4354" max="4354" width="17.88671875" style="57" customWidth="1"/>
    <col min="4355" max="4355" width="19.6640625" style="57" customWidth="1"/>
    <col min="4356" max="4356" width="19.44140625" style="57" customWidth="1"/>
    <col min="4357" max="4608" width="9" style="57"/>
    <col min="4609" max="4609" width="14.88671875" style="57" customWidth="1"/>
    <col min="4610" max="4610" width="17.88671875" style="57" customWidth="1"/>
    <col min="4611" max="4611" width="19.6640625" style="57" customWidth="1"/>
    <col min="4612" max="4612" width="19.44140625" style="57" customWidth="1"/>
    <col min="4613" max="4864" width="9" style="57"/>
    <col min="4865" max="4865" width="14.88671875" style="57" customWidth="1"/>
    <col min="4866" max="4866" width="17.88671875" style="57" customWidth="1"/>
    <col min="4867" max="4867" width="19.6640625" style="57" customWidth="1"/>
    <col min="4868" max="4868" width="19.44140625" style="57" customWidth="1"/>
    <col min="4869" max="5120" width="9" style="57"/>
    <col min="5121" max="5121" width="14.88671875" style="57" customWidth="1"/>
    <col min="5122" max="5122" width="17.88671875" style="57" customWidth="1"/>
    <col min="5123" max="5123" width="19.6640625" style="57" customWidth="1"/>
    <col min="5124" max="5124" width="19.44140625" style="57" customWidth="1"/>
    <col min="5125" max="5376" width="9" style="57"/>
    <col min="5377" max="5377" width="14.88671875" style="57" customWidth="1"/>
    <col min="5378" max="5378" width="17.88671875" style="57" customWidth="1"/>
    <col min="5379" max="5379" width="19.6640625" style="57" customWidth="1"/>
    <col min="5380" max="5380" width="19.44140625" style="57" customWidth="1"/>
    <col min="5381" max="5632" width="9" style="57"/>
    <col min="5633" max="5633" width="14.88671875" style="57" customWidth="1"/>
    <col min="5634" max="5634" width="17.88671875" style="57" customWidth="1"/>
    <col min="5635" max="5635" width="19.6640625" style="57" customWidth="1"/>
    <col min="5636" max="5636" width="19.44140625" style="57" customWidth="1"/>
    <col min="5637" max="5888" width="9" style="57"/>
    <col min="5889" max="5889" width="14.88671875" style="57" customWidth="1"/>
    <col min="5890" max="5890" width="17.88671875" style="57" customWidth="1"/>
    <col min="5891" max="5891" width="19.6640625" style="57" customWidth="1"/>
    <col min="5892" max="5892" width="19.44140625" style="57" customWidth="1"/>
    <col min="5893" max="6144" width="9" style="57"/>
    <col min="6145" max="6145" width="14.88671875" style="57" customWidth="1"/>
    <col min="6146" max="6146" width="17.88671875" style="57" customWidth="1"/>
    <col min="6147" max="6147" width="19.6640625" style="57" customWidth="1"/>
    <col min="6148" max="6148" width="19.44140625" style="57" customWidth="1"/>
    <col min="6149" max="6400" width="9" style="57"/>
    <col min="6401" max="6401" width="14.88671875" style="57" customWidth="1"/>
    <col min="6402" max="6402" width="17.88671875" style="57" customWidth="1"/>
    <col min="6403" max="6403" width="19.6640625" style="57" customWidth="1"/>
    <col min="6404" max="6404" width="19.44140625" style="57" customWidth="1"/>
    <col min="6405" max="6656" width="9" style="57"/>
    <col min="6657" max="6657" width="14.88671875" style="57" customWidth="1"/>
    <col min="6658" max="6658" width="17.88671875" style="57" customWidth="1"/>
    <col min="6659" max="6659" width="19.6640625" style="57" customWidth="1"/>
    <col min="6660" max="6660" width="19.44140625" style="57" customWidth="1"/>
    <col min="6661" max="6912" width="9" style="57"/>
    <col min="6913" max="6913" width="14.88671875" style="57" customWidth="1"/>
    <col min="6914" max="6914" width="17.88671875" style="57" customWidth="1"/>
    <col min="6915" max="6915" width="19.6640625" style="57" customWidth="1"/>
    <col min="6916" max="6916" width="19.44140625" style="57" customWidth="1"/>
    <col min="6917" max="7168" width="9" style="57"/>
    <col min="7169" max="7169" width="14.88671875" style="57" customWidth="1"/>
    <col min="7170" max="7170" width="17.88671875" style="57" customWidth="1"/>
    <col min="7171" max="7171" width="19.6640625" style="57" customWidth="1"/>
    <col min="7172" max="7172" width="19.44140625" style="57" customWidth="1"/>
    <col min="7173" max="7424" width="9" style="57"/>
    <col min="7425" max="7425" width="14.88671875" style="57" customWidth="1"/>
    <col min="7426" max="7426" width="17.88671875" style="57" customWidth="1"/>
    <col min="7427" max="7427" width="19.6640625" style="57" customWidth="1"/>
    <col min="7428" max="7428" width="19.44140625" style="57" customWidth="1"/>
    <col min="7429" max="7680" width="9" style="57"/>
    <col min="7681" max="7681" width="14.88671875" style="57" customWidth="1"/>
    <col min="7682" max="7682" width="17.88671875" style="57" customWidth="1"/>
    <col min="7683" max="7683" width="19.6640625" style="57" customWidth="1"/>
    <col min="7684" max="7684" width="19.44140625" style="57" customWidth="1"/>
    <col min="7685" max="7936" width="9" style="57"/>
    <col min="7937" max="7937" width="14.88671875" style="57" customWidth="1"/>
    <col min="7938" max="7938" width="17.88671875" style="57" customWidth="1"/>
    <col min="7939" max="7939" width="19.6640625" style="57" customWidth="1"/>
    <col min="7940" max="7940" width="19.44140625" style="57" customWidth="1"/>
    <col min="7941" max="8192" width="9" style="57"/>
    <col min="8193" max="8193" width="14.88671875" style="57" customWidth="1"/>
    <col min="8194" max="8194" width="17.88671875" style="57" customWidth="1"/>
    <col min="8195" max="8195" width="19.6640625" style="57" customWidth="1"/>
    <col min="8196" max="8196" width="19.44140625" style="57" customWidth="1"/>
    <col min="8197" max="8448" width="9" style="57"/>
    <col min="8449" max="8449" width="14.88671875" style="57" customWidth="1"/>
    <col min="8450" max="8450" width="17.88671875" style="57" customWidth="1"/>
    <col min="8451" max="8451" width="19.6640625" style="57" customWidth="1"/>
    <col min="8452" max="8452" width="19.44140625" style="57" customWidth="1"/>
    <col min="8453" max="8704" width="9" style="57"/>
    <col min="8705" max="8705" width="14.88671875" style="57" customWidth="1"/>
    <col min="8706" max="8706" width="17.88671875" style="57" customWidth="1"/>
    <col min="8707" max="8707" width="19.6640625" style="57" customWidth="1"/>
    <col min="8708" max="8708" width="19.44140625" style="57" customWidth="1"/>
    <col min="8709" max="8960" width="9" style="57"/>
    <col min="8961" max="8961" width="14.88671875" style="57" customWidth="1"/>
    <col min="8962" max="8962" width="17.88671875" style="57" customWidth="1"/>
    <col min="8963" max="8963" width="19.6640625" style="57" customWidth="1"/>
    <col min="8964" max="8964" width="19.44140625" style="57" customWidth="1"/>
    <col min="8965" max="9216" width="9" style="57"/>
    <col min="9217" max="9217" width="14.88671875" style="57" customWidth="1"/>
    <col min="9218" max="9218" width="17.88671875" style="57" customWidth="1"/>
    <col min="9219" max="9219" width="19.6640625" style="57" customWidth="1"/>
    <col min="9220" max="9220" width="19.44140625" style="57" customWidth="1"/>
    <col min="9221" max="9472" width="9" style="57"/>
    <col min="9473" max="9473" width="14.88671875" style="57" customWidth="1"/>
    <col min="9474" max="9474" width="17.88671875" style="57" customWidth="1"/>
    <col min="9475" max="9475" width="19.6640625" style="57" customWidth="1"/>
    <col min="9476" max="9476" width="19.44140625" style="57" customWidth="1"/>
    <col min="9477" max="9728" width="9" style="57"/>
    <col min="9729" max="9729" width="14.88671875" style="57" customWidth="1"/>
    <col min="9730" max="9730" width="17.88671875" style="57" customWidth="1"/>
    <col min="9731" max="9731" width="19.6640625" style="57" customWidth="1"/>
    <col min="9732" max="9732" width="19.44140625" style="57" customWidth="1"/>
    <col min="9733" max="9984" width="9" style="57"/>
    <col min="9985" max="9985" width="14.88671875" style="57" customWidth="1"/>
    <col min="9986" max="9986" width="17.88671875" style="57" customWidth="1"/>
    <col min="9987" max="9987" width="19.6640625" style="57" customWidth="1"/>
    <col min="9988" max="9988" width="19.44140625" style="57" customWidth="1"/>
    <col min="9989" max="10240" width="9" style="57"/>
    <col min="10241" max="10241" width="14.88671875" style="57" customWidth="1"/>
    <col min="10242" max="10242" width="17.88671875" style="57" customWidth="1"/>
    <col min="10243" max="10243" width="19.6640625" style="57" customWidth="1"/>
    <col min="10244" max="10244" width="19.44140625" style="57" customWidth="1"/>
    <col min="10245" max="10496" width="9" style="57"/>
    <col min="10497" max="10497" width="14.88671875" style="57" customWidth="1"/>
    <col min="10498" max="10498" width="17.88671875" style="57" customWidth="1"/>
    <col min="10499" max="10499" width="19.6640625" style="57" customWidth="1"/>
    <col min="10500" max="10500" width="19.44140625" style="57" customWidth="1"/>
    <col min="10501" max="10752" width="9" style="57"/>
    <col min="10753" max="10753" width="14.88671875" style="57" customWidth="1"/>
    <col min="10754" max="10754" width="17.88671875" style="57" customWidth="1"/>
    <col min="10755" max="10755" width="19.6640625" style="57" customWidth="1"/>
    <col min="10756" max="10756" width="19.44140625" style="57" customWidth="1"/>
    <col min="10757" max="11008" width="9" style="57"/>
    <col min="11009" max="11009" width="14.88671875" style="57" customWidth="1"/>
    <col min="11010" max="11010" width="17.88671875" style="57" customWidth="1"/>
    <col min="11011" max="11011" width="19.6640625" style="57" customWidth="1"/>
    <col min="11012" max="11012" width="19.44140625" style="57" customWidth="1"/>
    <col min="11013" max="11264" width="9" style="57"/>
    <col min="11265" max="11265" width="14.88671875" style="57" customWidth="1"/>
    <col min="11266" max="11266" width="17.88671875" style="57" customWidth="1"/>
    <col min="11267" max="11267" width="19.6640625" style="57" customWidth="1"/>
    <col min="11268" max="11268" width="19.44140625" style="57" customWidth="1"/>
    <col min="11269" max="11520" width="9" style="57"/>
    <col min="11521" max="11521" width="14.88671875" style="57" customWidth="1"/>
    <col min="11522" max="11522" width="17.88671875" style="57" customWidth="1"/>
    <col min="11523" max="11523" width="19.6640625" style="57" customWidth="1"/>
    <col min="11524" max="11524" width="19.44140625" style="57" customWidth="1"/>
    <col min="11525" max="11776" width="9" style="57"/>
    <col min="11777" max="11777" width="14.88671875" style="57" customWidth="1"/>
    <col min="11778" max="11778" width="17.88671875" style="57" customWidth="1"/>
    <col min="11779" max="11779" width="19.6640625" style="57" customWidth="1"/>
    <col min="11780" max="11780" width="19.44140625" style="57" customWidth="1"/>
    <col min="11781" max="12032" width="9" style="57"/>
    <col min="12033" max="12033" width="14.88671875" style="57" customWidth="1"/>
    <col min="12034" max="12034" width="17.88671875" style="57" customWidth="1"/>
    <col min="12035" max="12035" width="19.6640625" style="57" customWidth="1"/>
    <col min="12036" max="12036" width="19.44140625" style="57" customWidth="1"/>
    <col min="12037" max="12288" width="9" style="57"/>
    <col min="12289" max="12289" width="14.88671875" style="57" customWidth="1"/>
    <col min="12290" max="12290" width="17.88671875" style="57" customWidth="1"/>
    <col min="12291" max="12291" width="19.6640625" style="57" customWidth="1"/>
    <col min="12292" max="12292" width="19.44140625" style="57" customWidth="1"/>
    <col min="12293" max="12544" width="9" style="57"/>
    <col min="12545" max="12545" width="14.88671875" style="57" customWidth="1"/>
    <col min="12546" max="12546" width="17.88671875" style="57" customWidth="1"/>
    <col min="12547" max="12547" width="19.6640625" style="57" customWidth="1"/>
    <col min="12548" max="12548" width="19.44140625" style="57" customWidth="1"/>
    <col min="12549" max="12800" width="9" style="57"/>
    <col min="12801" max="12801" width="14.88671875" style="57" customWidth="1"/>
    <col min="12802" max="12802" width="17.88671875" style="57" customWidth="1"/>
    <col min="12803" max="12803" width="19.6640625" style="57" customWidth="1"/>
    <col min="12804" max="12804" width="19.44140625" style="57" customWidth="1"/>
    <col min="12805" max="13056" width="9" style="57"/>
    <col min="13057" max="13057" width="14.88671875" style="57" customWidth="1"/>
    <col min="13058" max="13058" width="17.88671875" style="57" customWidth="1"/>
    <col min="13059" max="13059" width="19.6640625" style="57" customWidth="1"/>
    <col min="13060" max="13060" width="19.44140625" style="57" customWidth="1"/>
    <col min="13061" max="13312" width="9" style="57"/>
    <col min="13313" max="13313" width="14.88671875" style="57" customWidth="1"/>
    <col min="13314" max="13314" width="17.88671875" style="57" customWidth="1"/>
    <col min="13315" max="13315" width="19.6640625" style="57" customWidth="1"/>
    <col min="13316" max="13316" width="19.44140625" style="57" customWidth="1"/>
    <col min="13317" max="13568" width="9" style="57"/>
    <col min="13569" max="13569" width="14.88671875" style="57" customWidth="1"/>
    <col min="13570" max="13570" width="17.88671875" style="57" customWidth="1"/>
    <col min="13571" max="13571" width="19.6640625" style="57" customWidth="1"/>
    <col min="13572" max="13572" width="19.44140625" style="57" customWidth="1"/>
    <col min="13573" max="13824" width="9" style="57"/>
    <col min="13825" max="13825" width="14.88671875" style="57" customWidth="1"/>
    <col min="13826" max="13826" width="17.88671875" style="57" customWidth="1"/>
    <col min="13827" max="13827" width="19.6640625" style="57" customWidth="1"/>
    <col min="13828" max="13828" width="19.44140625" style="57" customWidth="1"/>
    <col min="13829" max="14080" width="9" style="57"/>
    <col min="14081" max="14081" width="14.88671875" style="57" customWidth="1"/>
    <col min="14082" max="14082" width="17.88671875" style="57" customWidth="1"/>
    <col min="14083" max="14083" width="19.6640625" style="57" customWidth="1"/>
    <col min="14084" max="14084" width="19.44140625" style="57" customWidth="1"/>
    <col min="14085" max="14336" width="9" style="57"/>
    <col min="14337" max="14337" width="14.88671875" style="57" customWidth="1"/>
    <col min="14338" max="14338" width="17.88671875" style="57" customWidth="1"/>
    <col min="14339" max="14339" width="19.6640625" style="57" customWidth="1"/>
    <col min="14340" max="14340" width="19.44140625" style="57" customWidth="1"/>
    <col min="14341" max="14592" width="9" style="57"/>
    <col min="14593" max="14593" width="14.88671875" style="57" customWidth="1"/>
    <col min="14594" max="14594" width="17.88671875" style="57" customWidth="1"/>
    <col min="14595" max="14595" width="19.6640625" style="57" customWidth="1"/>
    <col min="14596" max="14596" width="19.44140625" style="57" customWidth="1"/>
    <col min="14597" max="14848" width="9" style="57"/>
    <col min="14849" max="14849" width="14.88671875" style="57" customWidth="1"/>
    <col min="14850" max="14850" width="17.88671875" style="57" customWidth="1"/>
    <col min="14851" max="14851" width="19.6640625" style="57" customWidth="1"/>
    <col min="14852" max="14852" width="19.44140625" style="57" customWidth="1"/>
    <col min="14853" max="15104" width="9" style="57"/>
    <col min="15105" max="15105" width="14.88671875" style="57" customWidth="1"/>
    <col min="15106" max="15106" width="17.88671875" style="57" customWidth="1"/>
    <col min="15107" max="15107" width="19.6640625" style="57" customWidth="1"/>
    <col min="15108" max="15108" width="19.44140625" style="57" customWidth="1"/>
    <col min="15109" max="15360" width="9" style="57"/>
    <col min="15361" max="15361" width="14.88671875" style="57" customWidth="1"/>
    <col min="15362" max="15362" width="17.88671875" style="57" customWidth="1"/>
    <col min="15363" max="15363" width="19.6640625" style="57" customWidth="1"/>
    <col min="15364" max="15364" width="19.44140625" style="57" customWidth="1"/>
    <col min="15365" max="15616" width="9" style="57"/>
    <col min="15617" max="15617" width="14.88671875" style="57" customWidth="1"/>
    <col min="15618" max="15618" width="17.88671875" style="57" customWidth="1"/>
    <col min="15619" max="15619" width="19.6640625" style="57" customWidth="1"/>
    <col min="15620" max="15620" width="19.44140625" style="57" customWidth="1"/>
    <col min="15621" max="15872" width="9" style="57"/>
    <col min="15873" max="15873" width="14.88671875" style="57" customWidth="1"/>
    <col min="15874" max="15874" width="17.88671875" style="57" customWidth="1"/>
    <col min="15875" max="15875" width="19.6640625" style="57" customWidth="1"/>
    <col min="15876" max="15876" width="19.44140625" style="57" customWidth="1"/>
    <col min="15877" max="16128" width="9" style="57"/>
    <col min="16129" max="16129" width="14.88671875" style="57" customWidth="1"/>
    <col min="16130" max="16130" width="17.88671875" style="57" customWidth="1"/>
    <col min="16131" max="16131" width="19.6640625" style="57" customWidth="1"/>
    <col min="16132" max="16132" width="19.44140625" style="57" customWidth="1"/>
    <col min="16133" max="16384" width="9" style="57"/>
  </cols>
  <sheetData>
    <row r="2" spans="1:4" ht="27">
      <c r="A2" s="85" t="s">
        <v>229</v>
      </c>
      <c r="B2" s="86"/>
    </row>
    <row r="3" spans="1:4" ht="24.6">
      <c r="A3" s="278" t="s">
        <v>199</v>
      </c>
      <c r="B3" s="280" t="s">
        <v>223</v>
      </c>
      <c r="C3" s="281"/>
      <c r="D3" s="161" t="s">
        <v>224</v>
      </c>
    </row>
    <row r="4" spans="1:4" ht="24.6">
      <c r="A4" s="279"/>
      <c r="B4" s="162" t="s">
        <v>225</v>
      </c>
      <c r="C4" s="162" t="s">
        <v>226</v>
      </c>
      <c r="D4" s="163" t="s">
        <v>227</v>
      </c>
    </row>
    <row r="5" spans="1:4" ht="24.6">
      <c r="A5" s="87" t="s">
        <v>205</v>
      </c>
      <c r="B5" s="88"/>
      <c r="C5" s="88"/>
      <c r="D5" s="89" t="e">
        <f>C5/B5</f>
        <v>#DIV/0!</v>
      </c>
    </row>
    <row r="6" spans="1:4" ht="24.6">
      <c r="A6" s="87" t="s">
        <v>206</v>
      </c>
      <c r="B6" s="88"/>
      <c r="C6" s="88"/>
      <c r="D6" s="89" t="e">
        <f t="shared" ref="D6:D16" si="0">C6/B6</f>
        <v>#DIV/0!</v>
      </c>
    </row>
    <row r="7" spans="1:4" ht="24.6">
      <c r="A7" s="87" t="s">
        <v>207</v>
      </c>
      <c r="B7" s="88"/>
      <c r="C7" s="88"/>
      <c r="D7" s="89" t="e">
        <f t="shared" si="0"/>
        <v>#DIV/0!</v>
      </c>
    </row>
    <row r="8" spans="1:4" ht="24.6">
      <c r="A8" s="87" t="s">
        <v>208</v>
      </c>
      <c r="B8" s="88"/>
      <c r="C8" s="88"/>
      <c r="D8" s="89" t="e">
        <f t="shared" si="0"/>
        <v>#DIV/0!</v>
      </c>
    </row>
    <row r="9" spans="1:4" ht="24.6">
      <c r="A9" s="87" t="s">
        <v>209</v>
      </c>
      <c r="B9" s="88"/>
      <c r="C9" s="88"/>
      <c r="D9" s="89" t="e">
        <f t="shared" si="0"/>
        <v>#DIV/0!</v>
      </c>
    </row>
    <row r="10" spans="1:4" ht="24.6">
      <c r="A10" s="87" t="s">
        <v>210</v>
      </c>
      <c r="B10" s="88"/>
      <c r="C10" s="88"/>
      <c r="D10" s="89" t="e">
        <f t="shared" si="0"/>
        <v>#DIV/0!</v>
      </c>
    </row>
    <row r="11" spans="1:4" ht="24.6">
      <c r="A11" s="87" t="s">
        <v>211</v>
      </c>
      <c r="B11" s="88"/>
      <c r="C11" s="88"/>
      <c r="D11" s="89" t="e">
        <f t="shared" si="0"/>
        <v>#DIV/0!</v>
      </c>
    </row>
    <row r="12" spans="1:4" ht="24.6">
      <c r="A12" s="87" t="s">
        <v>212</v>
      </c>
      <c r="B12" s="88"/>
      <c r="C12" s="88"/>
      <c r="D12" s="89" t="e">
        <f t="shared" si="0"/>
        <v>#DIV/0!</v>
      </c>
    </row>
    <row r="13" spans="1:4" ht="24.6">
      <c r="A13" s="87" t="s">
        <v>213</v>
      </c>
      <c r="B13" s="88"/>
      <c r="C13" s="88"/>
      <c r="D13" s="89" t="e">
        <f t="shared" si="0"/>
        <v>#DIV/0!</v>
      </c>
    </row>
    <row r="14" spans="1:4" ht="24.6">
      <c r="A14" s="87" t="s">
        <v>214</v>
      </c>
      <c r="B14" s="88"/>
      <c r="C14" s="88"/>
      <c r="D14" s="89" t="e">
        <f t="shared" si="0"/>
        <v>#DIV/0!</v>
      </c>
    </row>
    <row r="15" spans="1:4" ht="24.6">
      <c r="A15" s="87" t="s">
        <v>215</v>
      </c>
      <c r="B15" s="88"/>
      <c r="C15" s="88"/>
      <c r="D15" s="89" t="e">
        <f t="shared" si="0"/>
        <v>#DIV/0!</v>
      </c>
    </row>
    <row r="16" spans="1:4" ht="24.6">
      <c r="A16" s="87" t="s">
        <v>216</v>
      </c>
      <c r="B16" s="88"/>
      <c r="C16" s="88"/>
      <c r="D16" s="89" t="e">
        <f t="shared" si="0"/>
        <v>#DIV/0!</v>
      </c>
    </row>
    <row r="17" spans="1:4" ht="24.6">
      <c r="A17" s="164" t="s">
        <v>32</v>
      </c>
      <c r="B17" s="165">
        <f>SUM(B5:B16)</f>
        <v>0</v>
      </c>
      <c r="C17" s="165">
        <f>SUM(C5:C16)</f>
        <v>0</v>
      </c>
      <c r="D17" s="165" t="e">
        <f>C17/B17</f>
        <v>#DIV/0!</v>
      </c>
    </row>
    <row r="18" spans="1:4" ht="24.6">
      <c r="A18" s="164" t="s">
        <v>228</v>
      </c>
      <c r="B18" s="165" t="e">
        <f>AVERAGE(B5:B16)</f>
        <v>#DIV/0!</v>
      </c>
      <c r="C18" s="165" t="e">
        <f>AVERAGE(C5:C16)</f>
        <v>#DIV/0!</v>
      </c>
      <c r="D18" s="90"/>
    </row>
    <row r="19" spans="1:4" ht="15" customHeight="1">
      <c r="A19" s="91"/>
      <c r="B19" s="92"/>
      <c r="C19" s="92"/>
      <c r="D19" s="93"/>
    </row>
    <row r="20" spans="1:4" ht="15" customHeight="1"/>
    <row r="21" spans="1:4" ht="27">
      <c r="A21" s="85" t="s">
        <v>230</v>
      </c>
      <c r="B21" s="86"/>
    </row>
    <row r="22" spans="1:4" ht="24.6">
      <c r="A22" s="278" t="s">
        <v>199</v>
      </c>
      <c r="B22" s="280" t="s">
        <v>223</v>
      </c>
      <c r="C22" s="281"/>
      <c r="D22" s="161" t="s">
        <v>224</v>
      </c>
    </row>
    <row r="23" spans="1:4" ht="24.6">
      <c r="A23" s="279"/>
      <c r="B23" s="162" t="s">
        <v>225</v>
      </c>
      <c r="C23" s="162" t="s">
        <v>226</v>
      </c>
      <c r="D23" s="163" t="s">
        <v>227</v>
      </c>
    </row>
    <row r="24" spans="1:4" ht="24.6">
      <c r="A24" s="87" t="s">
        <v>205</v>
      </c>
      <c r="B24" s="88"/>
      <c r="C24" s="88"/>
      <c r="D24" s="89" t="e">
        <f>C24/B24</f>
        <v>#DIV/0!</v>
      </c>
    </row>
    <row r="25" spans="1:4" ht="24.6">
      <c r="A25" s="87" t="s">
        <v>206</v>
      </c>
      <c r="B25" s="88"/>
      <c r="C25" s="88"/>
      <c r="D25" s="89" t="e">
        <f t="shared" ref="D25:D35" si="1">C25/B25</f>
        <v>#DIV/0!</v>
      </c>
    </row>
    <row r="26" spans="1:4" ht="24.6">
      <c r="A26" s="87" t="s">
        <v>207</v>
      </c>
      <c r="B26" s="88"/>
      <c r="C26" s="88"/>
      <c r="D26" s="89" t="e">
        <f t="shared" si="1"/>
        <v>#DIV/0!</v>
      </c>
    </row>
    <row r="27" spans="1:4" ht="24.6">
      <c r="A27" s="87" t="s">
        <v>208</v>
      </c>
      <c r="B27" s="88"/>
      <c r="C27" s="88"/>
      <c r="D27" s="89" t="e">
        <f t="shared" si="1"/>
        <v>#DIV/0!</v>
      </c>
    </row>
    <row r="28" spans="1:4" ht="24.6">
      <c r="A28" s="87" t="s">
        <v>209</v>
      </c>
      <c r="B28" s="88"/>
      <c r="C28" s="88"/>
      <c r="D28" s="89" t="e">
        <f t="shared" si="1"/>
        <v>#DIV/0!</v>
      </c>
    </row>
    <row r="29" spans="1:4" ht="24.6">
      <c r="A29" s="87" t="s">
        <v>210</v>
      </c>
      <c r="B29" s="88"/>
      <c r="C29" s="88"/>
      <c r="D29" s="89" t="e">
        <f t="shared" si="1"/>
        <v>#DIV/0!</v>
      </c>
    </row>
    <row r="30" spans="1:4" ht="24.6">
      <c r="A30" s="87" t="s">
        <v>211</v>
      </c>
      <c r="B30" s="88"/>
      <c r="C30" s="88"/>
      <c r="D30" s="89" t="e">
        <f t="shared" si="1"/>
        <v>#DIV/0!</v>
      </c>
    </row>
    <row r="31" spans="1:4" ht="24.6">
      <c r="A31" s="87" t="s">
        <v>212</v>
      </c>
      <c r="B31" s="88"/>
      <c r="C31" s="88"/>
      <c r="D31" s="89" t="e">
        <f t="shared" si="1"/>
        <v>#DIV/0!</v>
      </c>
    </row>
    <row r="32" spans="1:4" ht="24.6">
      <c r="A32" s="87" t="s">
        <v>213</v>
      </c>
      <c r="B32" s="88"/>
      <c r="C32" s="88"/>
      <c r="D32" s="89" t="e">
        <f t="shared" si="1"/>
        <v>#DIV/0!</v>
      </c>
    </row>
    <row r="33" spans="1:4" ht="24.6">
      <c r="A33" s="87" t="s">
        <v>214</v>
      </c>
      <c r="B33" s="88"/>
      <c r="C33" s="88"/>
      <c r="D33" s="89" t="e">
        <f t="shared" si="1"/>
        <v>#DIV/0!</v>
      </c>
    </row>
    <row r="34" spans="1:4" ht="24.6">
      <c r="A34" s="87" t="s">
        <v>215</v>
      </c>
      <c r="B34" s="88"/>
      <c r="C34" s="88"/>
      <c r="D34" s="89" t="e">
        <f t="shared" si="1"/>
        <v>#DIV/0!</v>
      </c>
    </row>
    <row r="35" spans="1:4" ht="24.6">
      <c r="A35" s="87" t="s">
        <v>216</v>
      </c>
      <c r="B35" s="88"/>
      <c r="C35" s="88"/>
      <c r="D35" s="89" t="e">
        <f t="shared" si="1"/>
        <v>#DIV/0!</v>
      </c>
    </row>
    <row r="36" spans="1:4" ht="24.6">
      <c r="A36" s="164" t="s">
        <v>32</v>
      </c>
      <c r="B36" s="165">
        <f>SUM(B24:B35)</f>
        <v>0</v>
      </c>
      <c r="C36" s="165">
        <f>SUM(C24:C35)</f>
        <v>0</v>
      </c>
      <c r="D36" s="165" t="e">
        <f>C36/B36</f>
        <v>#DIV/0!</v>
      </c>
    </row>
    <row r="37" spans="1:4" ht="24.6">
      <c r="A37" s="164" t="s">
        <v>228</v>
      </c>
      <c r="B37" s="165" t="e">
        <f>AVERAGE(B24:B35)</f>
        <v>#DIV/0!</v>
      </c>
      <c r="C37" s="165" t="e">
        <f>AVERAGE(C24:C35)</f>
        <v>#DIV/0!</v>
      </c>
      <c r="D37" s="90"/>
    </row>
    <row r="40" spans="1:4" ht="27">
      <c r="A40" s="85" t="s">
        <v>231</v>
      </c>
      <c r="B40" s="86"/>
    </row>
    <row r="41" spans="1:4" ht="24.6">
      <c r="A41" s="278" t="s">
        <v>199</v>
      </c>
      <c r="B41" s="280" t="s">
        <v>223</v>
      </c>
      <c r="C41" s="281"/>
      <c r="D41" s="161" t="s">
        <v>224</v>
      </c>
    </row>
    <row r="42" spans="1:4" ht="24.6">
      <c r="A42" s="279"/>
      <c r="B42" s="162" t="s">
        <v>225</v>
      </c>
      <c r="C42" s="162" t="s">
        <v>226</v>
      </c>
      <c r="D42" s="163" t="s">
        <v>227</v>
      </c>
    </row>
    <row r="43" spans="1:4" ht="24.6">
      <c r="A43" s="87" t="s">
        <v>205</v>
      </c>
      <c r="B43" s="88"/>
      <c r="C43" s="88"/>
      <c r="D43" s="89" t="e">
        <f>C43/B43</f>
        <v>#DIV/0!</v>
      </c>
    </row>
    <row r="44" spans="1:4" ht="24.6">
      <c r="A44" s="87" t="s">
        <v>206</v>
      </c>
      <c r="B44" s="88"/>
      <c r="C44" s="88"/>
      <c r="D44" s="89" t="e">
        <f t="shared" ref="D44:D54" si="2">C44/B44</f>
        <v>#DIV/0!</v>
      </c>
    </row>
    <row r="45" spans="1:4" ht="24.6">
      <c r="A45" s="87" t="s">
        <v>207</v>
      </c>
      <c r="B45" s="88"/>
      <c r="C45" s="88"/>
      <c r="D45" s="89" t="e">
        <f t="shared" si="2"/>
        <v>#DIV/0!</v>
      </c>
    </row>
    <row r="46" spans="1:4" ht="24.6">
      <c r="A46" s="87" t="s">
        <v>208</v>
      </c>
      <c r="B46" s="88"/>
      <c r="C46" s="88"/>
      <c r="D46" s="89" t="e">
        <f t="shared" si="2"/>
        <v>#DIV/0!</v>
      </c>
    </row>
    <row r="47" spans="1:4" ht="24.6">
      <c r="A47" s="87" t="s">
        <v>209</v>
      </c>
      <c r="B47" s="88"/>
      <c r="C47" s="88"/>
      <c r="D47" s="89" t="e">
        <f t="shared" si="2"/>
        <v>#DIV/0!</v>
      </c>
    </row>
    <row r="48" spans="1:4" ht="24.6">
      <c r="A48" s="87" t="s">
        <v>210</v>
      </c>
      <c r="B48" s="88"/>
      <c r="C48" s="88"/>
      <c r="D48" s="89" t="e">
        <f t="shared" si="2"/>
        <v>#DIV/0!</v>
      </c>
    </row>
    <row r="49" spans="1:4" ht="24.6">
      <c r="A49" s="87" t="s">
        <v>211</v>
      </c>
      <c r="B49" s="88"/>
      <c r="C49" s="88"/>
      <c r="D49" s="89" t="e">
        <f t="shared" si="2"/>
        <v>#DIV/0!</v>
      </c>
    </row>
    <row r="50" spans="1:4" ht="24.6">
      <c r="A50" s="87" t="s">
        <v>212</v>
      </c>
      <c r="B50" s="88"/>
      <c r="C50" s="88"/>
      <c r="D50" s="89" t="e">
        <f t="shared" si="2"/>
        <v>#DIV/0!</v>
      </c>
    </row>
    <row r="51" spans="1:4" ht="24.6">
      <c r="A51" s="87" t="s">
        <v>213</v>
      </c>
      <c r="B51" s="88"/>
      <c r="C51" s="88"/>
      <c r="D51" s="89" t="e">
        <f t="shared" si="2"/>
        <v>#DIV/0!</v>
      </c>
    </row>
    <row r="52" spans="1:4" ht="24.6">
      <c r="A52" s="87" t="s">
        <v>214</v>
      </c>
      <c r="B52" s="88"/>
      <c r="C52" s="88"/>
      <c r="D52" s="89" t="e">
        <f t="shared" si="2"/>
        <v>#DIV/0!</v>
      </c>
    </row>
    <row r="53" spans="1:4" ht="24.6">
      <c r="A53" s="87" t="s">
        <v>215</v>
      </c>
      <c r="B53" s="88"/>
      <c r="C53" s="88"/>
      <c r="D53" s="89" t="e">
        <f t="shared" si="2"/>
        <v>#DIV/0!</v>
      </c>
    </row>
    <row r="54" spans="1:4" ht="24.6">
      <c r="A54" s="87" t="s">
        <v>216</v>
      </c>
      <c r="B54" s="88"/>
      <c r="C54" s="88"/>
      <c r="D54" s="89" t="e">
        <f t="shared" si="2"/>
        <v>#DIV/0!</v>
      </c>
    </row>
    <row r="55" spans="1:4" ht="24.6">
      <c r="A55" s="164" t="s">
        <v>32</v>
      </c>
      <c r="B55" s="165">
        <f>SUM(B43:B54)</f>
        <v>0</v>
      </c>
      <c r="C55" s="165">
        <f>SUM(C43:C54)</f>
        <v>0</v>
      </c>
      <c r="D55" s="165" t="e">
        <f>C55/B55</f>
        <v>#DIV/0!</v>
      </c>
    </row>
    <row r="56" spans="1:4" ht="24.6">
      <c r="A56" s="164" t="s">
        <v>228</v>
      </c>
      <c r="B56" s="165" t="e">
        <f>AVERAGE(B43:B54)</f>
        <v>#DIV/0!</v>
      </c>
      <c r="C56" s="165" t="e">
        <f>AVERAGE(C43:C54)</f>
        <v>#DIV/0!</v>
      </c>
      <c r="D56" s="90"/>
    </row>
    <row r="59" spans="1:4" ht="27">
      <c r="A59" s="85" t="s">
        <v>232</v>
      </c>
      <c r="B59" s="86"/>
    </row>
    <row r="60" spans="1:4" ht="24.6">
      <c r="A60" s="278" t="s">
        <v>199</v>
      </c>
      <c r="B60" s="280" t="s">
        <v>223</v>
      </c>
      <c r="C60" s="281"/>
      <c r="D60" s="161" t="s">
        <v>224</v>
      </c>
    </row>
    <row r="61" spans="1:4" ht="24.6">
      <c r="A61" s="279"/>
      <c r="B61" s="162" t="s">
        <v>225</v>
      </c>
      <c r="C61" s="162" t="s">
        <v>226</v>
      </c>
      <c r="D61" s="163" t="s">
        <v>227</v>
      </c>
    </row>
    <row r="62" spans="1:4" ht="24.6">
      <c r="A62" s="87" t="s">
        <v>205</v>
      </c>
      <c r="B62" s="88"/>
      <c r="C62" s="88"/>
      <c r="D62" s="89" t="e">
        <f>C62/B62</f>
        <v>#DIV/0!</v>
      </c>
    </row>
    <row r="63" spans="1:4" ht="24.6">
      <c r="A63" s="87" t="s">
        <v>206</v>
      </c>
      <c r="B63" s="88"/>
      <c r="C63" s="88"/>
      <c r="D63" s="89" t="e">
        <f t="shared" ref="D63:D73" si="3">C63/B63</f>
        <v>#DIV/0!</v>
      </c>
    </row>
    <row r="64" spans="1:4" ht="24.6">
      <c r="A64" s="87" t="s">
        <v>207</v>
      </c>
      <c r="B64" s="88"/>
      <c r="C64" s="88"/>
      <c r="D64" s="89" t="e">
        <f t="shared" si="3"/>
        <v>#DIV/0!</v>
      </c>
    </row>
    <row r="65" spans="1:4" ht="24.6">
      <c r="A65" s="87" t="s">
        <v>208</v>
      </c>
      <c r="B65" s="88"/>
      <c r="C65" s="88"/>
      <c r="D65" s="89" t="e">
        <f t="shared" si="3"/>
        <v>#DIV/0!</v>
      </c>
    </row>
    <row r="66" spans="1:4" ht="24.6">
      <c r="A66" s="87" t="s">
        <v>209</v>
      </c>
      <c r="B66" s="88"/>
      <c r="C66" s="88"/>
      <c r="D66" s="89" t="e">
        <f t="shared" si="3"/>
        <v>#DIV/0!</v>
      </c>
    </row>
    <row r="67" spans="1:4" ht="24.6">
      <c r="A67" s="87" t="s">
        <v>210</v>
      </c>
      <c r="B67" s="88"/>
      <c r="C67" s="88"/>
      <c r="D67" s="89" t="e">
        <f t="shared" si="3"/>
        <v>#DIV/0!</v>
      </c>
    </row>
    <row r="68" spans="1:4" ht="24.6">
      <c r="A68" s="87" t="s">
        <v>211</v>
      </c>
      <c r="B68" s="88"/>
      <c r="C68" s="88"/>
      <c r="D68" s="89" t="e">
        <f t="shared" si="3"/>
        <v>#DIV/0!</v>
      </c>
    </row>
    <row r="69" spans="1:4" ht="24.6">
      <c r="A69" s="87" t="s">
        <v>212</v>
      </c>
      <c r="B69" s="88"/>
      <c r="C69" s="88"/>
      <c r="D69" s="89" t="e">
        <f t="shared" si="3"/>
        <v>#DIV/0!</v>
      </c>
    </row>
    <row r="70" spans="1:4" ht="24.6">
      <c r="A70" s="87" t="s">
        <v>213</v>
      </c>
      <c r="B70" s="88"/>
      <c r="C70" s="88"/>
      <c r="D70" s="89" t="e">
        <f t="shared" si="3"/>
        <v>#DIV/0!</v>
      </c>
    </row>
    <row r="71" spans="1:4" ht="24.6">
      <c r="A71" s="87" t="s">
        <v>214</v>
      </c>
      <c r="B71" s="88"/>
      <c r="C71" s="88"/>
      <c r="D71" s="89" t="e">
        <f t="shared" si="3"/>
        <v>#DIV/0!</v>
      </c>
    </row>
    <row r="72" spans="1:4" ht="24.6">
      <c r="A72" s="87" t="s">
        <v>215</v>
      </c>
      <c r="B72" s="88"/>
      <c r="C72" s="88"/>
      <c r="D72" s="89" t="e">
        <f t="shared" si="3"/>
        <v>#DIV/0!</v>
      </c>
    </row>
    <row r="73" spans="1:4" ht="24.6">
      <c r="A73" s="87" t="s">
        <v>216</v>
      </c>
      <c r="B73" s="88"/>
      <c r="C73" s="88"/>
      <c r="D73" s="89" t="e">
        <f t="shared" si="3"/>
        <v>#DIV/0!</v>
      </c>
    </row>
    <row r="74" spans="1:4" ht="24.6">
      <c r="A74" s="164" t="s">
        <v>32</v>
      </c>
      <c r="B74" s="165">
        <f>SUM(B62:B73)</f>
        <v>0</v>
      </c>
      <c r="C74" s="165">
        <f>SUM(C62:C73)</f>
        <v>0</v>
      </c>
      <c r="D74" s="165" t="e">
        <f>C74/B74</f>
        <v>#DIV/0!</v>
      </c>
    </row>
    <row r="75" spans="1:4" ht="24.6">
      <c r="A75" s="164" t="s">
        <v>228</v>
      </c>
      <c r="B75" s="165" t="e">
        <f>AVERAGE(B62:B73)</f>
        <v>#DIV/0!</v>
      </c>
      <c r="C75" s="165" t="e">
        <f>AVERAGE(C62:C73)</f>
        <v>#DIV/0!</v>
      </c>
      <c r="D75" s="90"/>
    </row>
    <row r="78" spans="1:4" ht="27">
      <c r="A78" s="85" t="s">
        <v>233</v>
      </c>
      <c r="B78" s="86"/>
    </row>
    <row r="79" spans="1:4" ht="24.6">
      <c r="A79" s="278" t="s">
        <v>199</v>
      </c>
      <c r="B79" s="280" t="s">
        <v>223</v>
      </c>
      <c r="C79" s="281"/>
      <c r="D79" s="161" t="s">
        <v>224</v>
      </c>
    </row>
    <row r="80" spans="1:4" ht="24.6">
      <c r="A80" s="279"/>
      <c r="B80" s="162" t="s">
        <v>225</v>
      </c>
      <c r="C80" s="162" t="s">
        <v>226</v>
      </c>
      <c r="D80" s="163" t="s">
        <v>227</v>
      </c>
    </row>
    <row r="81" spans="1:4" ht="24.6">
      <c r="A81" s="87" t="s">
        <v>205</v>
      </c>
      <c r="B81" s="88"/>
      <c r="C81" s="88"/>
      <c r="D81" s="89" t="e">
        <f>C81/B81</f>
        <v>#DIV/0!</v>
      </c>
    </row>
    <row r="82" spans="1:4" ht="24.6">
      <c r="A82" s="87" t="s">
        <v>206</v>
      </c>
      <c r="B82" s="88"/>
      <c r="C82" s="88"/>
      <c r="D82" s="89" t="e">
        <f t="shared" ref="D82:D92" si="4">C82/B82</f>
        <v>#DIV/0!</v>
      </c>
    </row>
    <row r="83" spans="1:4" ht="24.6">
      <c r="A83" s="87" t="s">
        <v>207</v>
      </c>
      <c r="B83" s="88"/>
      <c r="C83" s="88"/>
      <c r="D83" s="89" t="e">
        <f t="shared" si="4"/>
        <v>#DIV/0!</v>
      </c>
    </row>
    <row r="84" spans="1:4" ht="24.6">
      <c r="A84" s="87" t="s">
        <v>208</v>
      </c>
      <c r="B84" s="88"/>
      <c r="C84" s="88"/>
      <c r="D84" s="89" t="e">
        <f t="shared" si="4"/>
        <v>#DIV/0!</v>
      </c>
    </row>
    <row r="85" spans="1:4" ht="24.6">
      <c r="A85" s="87" t="s">
        <v>209</v>
      </c>
      <c r="B85" s="88"/>
      <c r="C85" s="88"/>
      <c r="D85" s="89" t="e">
        <f t="shared" si="4"/>
        <v>#DIV/0!</v>
      </c>
    </row>
    <row r="86" spans="1:4" ht="24.6">
      <c r="A86" s="87" t="s">
        <v>210</v>
      </c>
      <c r="B86" s="88"/>
      <c r="C86" s="88"/>
      <c r="D86" s="89" t="e">
        <f t="shared" si="4"/>
        <v>#DIV/0!</v>
      </c>
    </row>
    <row r="87" spans="1:4" ht="24.6">
      <c r="A87" s="87" t="s">
        <v>211</v>
      </c>
      <c r="B87" s="88"/>
      <c r="C87" s="88"/>
      <c r="D87" s="89" t="e">
        <f t="shared" si="4"/>
        <v>#DIV/0!</v>
      </c>
    </row>
    <row r="88" spans="1:4" ht="24.6">
      <c r="A88" s="87" t="s">
        <v>212</v>
      </c>
      <c r="B88" s="88"/>
      <c r="C88" s="88"/>
      <c r="D88" s="89" t="e">
        <f t="shared" si="4"/>
        <v>#DIV/0!</v>
      </c>
    </row>
    <row r="89" spans="1:4" ht="24.6">
      <c r="A89" s="87" t="s">
        <v>213</v>
      </c>
      <c r="B89" s="88"/>
      <c r="C89" s="88"/>
      <c r="D89" s="89" t="e">
        <f t="shared" si="4"/>
        <v>#DIV/0!</v>
      </c>
    </row>
    <row r="90" spans="1:4" ht="24.6">
      <c r="A90" s="87" t="s">
        <v>214</v>
      </c>
      <c r="B90" s="88"/>
      <c r="C90" s="88"/>
      <c r="D90" s="89" t="e">
        <f t="shared" si="4"/>
        <v>#DIV/0!</v>
      </c>
    </row>
    <row r="91" spans="1:4" ht="24.6">
      <c r="A91" s="87" t="s">
        <v>215</v>
      </c>
      <c r="B91" s="88"/>
      <c r="C91" s="88"/>
      <c r="D91" s="89" t="e">
        <f t="shared" si="4"/>
        <v>#DIV/0!</v>
      </c>
    </row>
    <row r="92" spans="1:4" ht="24.6">
      <c r="A92" s="87" t="s">
        <v>216</v>
      </c>
      <c r="B92" s="88"/>
      <c r="C92" s="88"/>
      <c r="D92" s="89" t="e">
        <f t="shared" si="4"/>
        <v>#DIV/0!</v>
      </c>
    </row>
    <row r="93" spans="1:4" ht="24.6">
      <c r="A93" s="164" t="s">
        <v>32</v>
      </c>
      <c r="B93" s="165">
        <f>SUM(B81:B92)</f>
        <v>0</v>
      </c>
      <c r="C93" s="165">
        <f>SUM(C81:C92)</f>
        <v>0</v>
      </c>
      <c r="D93" s="165" t="e">
        <f>C93/B93</f>
        <v>#DIV/0!</v>
      </c>
    </row>
    <row r="94" spans="1:4" ht="24.6">
      <c r="A94" s="164" t="s">
        <v>228</v>
      </c>
      <c r="B94" s="165" t="e">
        <f>AVERAGE(B81:B92)</f>
        <v>#DIV/0!</v>
      </c>
      <c r="C94" s="165" t="e">
        <f>AVERAGE(C81:C92)</f>
        <v>#DIV/0!</v>
      </c>
      <c r="D94" s="90"/>
    </row>
    <row r="97" spans="1:4" ht="27">
      <c r="A97" s="85" t="s">
        <v>340</v>
      </c>
      <c r="B97" s="86"/>
    </row>
    <row r="98" spans="1:4" ht="24.6">
      <c r="A98" s="278" t="s">
        <v>199</v>
      </c>
      <c r="B98" s="280" t="s">
        <v>223</v>
      </c>
      <c r="C98" s="281"/>
      <c r="D98" s="161" t="s">
        <v>224</v>
      </c>
    </row>
    <row r="99" spans="1:4" ht="24.6">
      <c r="A99" s="279"/>
      <c r="B99" s="162" t="s">
        <v>225</v>
      </c>
      <c r="C99" s="162" t="s">
        <v>226</v>
      </c>
      <c r="D99" s="163" t="s">
        <v>227</v>
      </c>
    </row>
    <row r="100" spans="1:4" ht="24.6">
      <c r="A100" s="87" t="s">
        <v>205</v>
      </c>
      <c r="B100" s="88"/>
      <c r="C100" s="88"/>
      <c r="D100" s="89" t="e">
        <f>C100/B100</f>
        <v>#DIV/0!</v>
      </c>
    </row>
    <row r="101" spans="1:4" ht="24.6">
      <c r="A101" s="87" t="s">
        <v>206</v>
      </c>
      <c r="B101" s="88"/>
      <c r="C101" s="88"/>
      <c r="D101" s="89" t="e">
        <f t="shared" ref="D101:D111" si="5">C101/B101</f>
        <v>#DIV/0!</v>
      </c>
    </row>
    <row r="102" spans="1:4" ht="24.6">
      <c r="A102" s="87" t="s">
        <v>207</v>
      </c>
      <c r="B102" s="88"/>
      <c r="C102" s="88"/>
      <c r="D102" s="89" t="e">
        <f t="shared" si="5"/>
        <v>#DIV/0!</v>
      </c>
    </row>
    <row r="103" spans="1:4" ht="24.6">
      <c r="A103" s="87" t="s">
        <v>208</v>
      </c>
      <c r="B103" s="88"/>
      <c r="C103" s="88"/>
      <c r="D103" s="89" t="e">
        <f t="shared" si="5"/>
        <v>#DIV/0!</v>
      </c>
    </row>
    <row r="104" spans="1:4" ht="24.6">
      <c r="A104" s="87" t="s">
        <v>209</v>
      </c>
      <c r="B104" s="88"/>
      <c r="C104" s="88"/>
      <c r="D104" s="89" t="e">
        <f t="shared" si="5"/>
        <v>#DIV/0!</v>
      </c>
    </row>
    <row r="105" spans="1:4" ht="24.6">
      <c r="A105" s="87" t="s">
        <v>210</v>
      </c>
      <c r="B105" s="88"/>
      <c r="C105" s="88"/>
      <c r="D105" s="89" t="e">
        <f t="shared" si="5"/>
        <v>#DIV/0!</v>
      </c>
    </row>
    <row r="106" spans="1:4" ht="24.6">
      <c r="A106" s="87" t="s">
        <v>211</v>
      </c>
      <c r="B106" s="88"/>
      <c r="C106" s="88"/>
      <c r="D106" s="89" t="e">
        <f t="shared" si="5"/>
        <v>#DIV/0!</v>
      </c>
    </row>
    <row r="107" spans="1:4" ht="24.6">
      <c r="A107" s="87" t="s">
        <v>212</v>
      </c>
      <c r="B107" s="88"/>
      <c r="C107" s="88"/>
      <c r="D107" s="89" t="e">
        <f t="shared" si="5"/>
        <v>#DIV/0!</v>
      </c>
    </row>
    <row r="108" spans="1:4" ht="24.6">
      <c r="A108" s="87" t="s">
        <v>213</v>
      </c>
      <c r="B108" s="88"/>
      <c r="C108" s="88"/>
      <c r="D108" s="89" t="e">
        <f t="shared" si="5"/>
        <v>#DIV/0!</v>
      </c>
    </row>
    <row r="109" spans="1:4" ht="24.6">
      <c r="A109" s="87" t="s">
        <v>214</v>
      </c>
      <c r="B109" s="88"/>
      <c r="C109" s="88"/>
      <c r="D109" s="89" t="e">
        <f t="shared" si="5"/>
        <v>#DIV/0!</v>
      </c>
    </row>
    <row r="110" spans="1:4" ht="24.6">
      <c r="A110" s="87" t="s">
        <v>215</v>
      </c>
      <c r="B110" s="88"/>
      <c r="C110" s="88"/>
      <c r="D110" s="89" t="e">
        <f t="shared" si="5"/>
        <v>#DIV/0!</v>
      </c>
    </row>
    <row r="111" spans="1:4" ht="24.6">
      <c r="A111" s="87" t="s">
        <v>216</v>
      </c>
      <c r="B111" s="88"/>
      <c r="C111" s="88"/>
      <c r="D111" s="89" t="e">
        <f t="shared" si="5"/>
        <v>#DIV/0!</v>
      </c>
    </row>
    <row r="112" spans="1:4" ht="24.6">
      <c r="A112" s="164" t="s">
        <v>32</v>
      </c>
      <c r="B112" s="165">
        <f>SUM(B100:B111)</f>
        <v>0</v>
      </c>
      <c r="C112" s="165">
        <f>SUM(C100:C111)</f>
        <v>0</v>
      </c>
      <c r="D112" s="165" t="e">
        <f>C112/B112</f>
        <v>#DIV/0!</v>
      </c>
    </row>
    <row r="113" spans="1:4" ht="24.6">
      <c r="A113" s="164" t="s">
        <v>228</v>
      </c>
      <c r="B113" s="165" t="e">
        <f>AVERAGE(B100:B111)</f>
        <v>#DIV/0!</v>
      </c>
      <c r="C113" s="165" t="e">
        <f>AVERAGE(C100:C111)</f>
        <v>#DIV/0!</v>
      </c>
      <c r="D113" s="90"/>
    </row>
  </sheetData>
  <mergeCells count="12">
    <mergeCell ref="A60:A61"/>
    <mergeCell ref="B60:C60"/>
    <mergeCell ref="A79:A80"/>
    <mergeCell ref="B79:C79"/>
    <mergeCell ref="A98:A99"/>
    <mergeCell ref="B98:C98"/>
    <mergeCell ref="A3:A4"/>
    <mergeCell ref="B3:C3"/>
    <mergeCell ref="A22:A23"/>
    <mergeCell ref="B22:C22"/>
    <mergeCell ref="A41:A42"/>
    <mergeCell ref="B41:C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4"/>
  <sheetViews>
    <sheetView workbookViewId="0">
      <selection activeCell="C3" sqref="C3:H4"/>
    </sheetView>
  </sheetViews>
  <sheetFormatPr defaultColWidth="9" defaultRowHeight="14.4"/>
  <cols>
    <col min="1" max="1" width="29.44140625" style="57" customWidth="1"/>
    <col min="2" max="2" width="9.88671875" style="57" customWidth="1"/>
    <col min="3" max="8" width="14.6640625" style="57" customWidth="1"/>
    <col min="9" max="256" width="9" style="57"/>
    <col min="257" max="257" width="29.44140625" style="57" customWidth="1"/>
    <col min="258" max="258" width="9.88671875" style="57" customWidth="1"/>
    <col min="259" max="264" width="14.6640625" style="57" customWidth="1"/>
    <col min="265" max="512" width="9" style="57"/>
    <col min="513" max="513" width="29.44140625" style="57" customWidth="1"/>
    <col min="514" max="514" width="9.88671875" style="57" customWidth="1"/>
    <col min="515" max="520" width="14.6640625" style="57" customWidth="1"/>
    <col min="521" max="768" width="9" style="57"/>
    <col min="769" max="769" width="29.44140625" style="57" customWidth="1"/>
    <col min="770" max="770" width="9.88671875" style="57" customWidth="1"/>
    <col min="771" max="776" width="14.6640625" style="57" customWidth="1"/>
    <col min="777" max="1024" width="9" style="57"/>
    <col min="1025" max="1025" width="29.44140625" style="57" customWidth="1"/>
    <col min="1026" max="1026" width="9.88671875" style="57" customWidth="1"/>
    <col min="1027" max="1032" width="14.6640625" style="57" customWidth="1"/>
    <col min="1033" max="1280" width="9" style="57"/>
    <col min="1281" max="1281" width="29.44140625" style="57" customWidth="1"/>
    <col min="1282" max="1282" width="9.88671875" style="57" customWidth="1"/>
    <col min="1283" max="1288" width="14.6640625" style="57" customWidth="1"/>
    <col min="1289" max="1536" width="9" style="57"/>
    <col min="1537" max="1537" width="29.44140625" style="57" customWidth="1"/>
    <col min="1538" max="1538" width="9.88671875" style="57" customWidth="1"/>
    <col min="1539" max="1544" width="14.6640625" style="57" customWidth="1"/>
    <col min="1545" max="1792" width="9" style="57"/>
    <col min="1793" max="1793" width="29.44140625" style="57" customWidth="1"/>
    <col min="1794" max="1794" width="9.88671875" style="57" customWidth="1"/>
    <col min="1795" max="1800" width="14.6640625" style="57" customWidth="1"/>
    <col min="1801" max="2048" width="9" style="57"/>
    <col min="2049" max="2049" width="29.44140625" style="57" customWidth="1"/>
    <col min="2050" max="2050" width="9.88671875" style="57" customWidth="1"/>
    <col min="2051" max="2056" width="14.6640625" style="57" customWidth="1"/>
    <col min="2057" max="2304" width="9" style="57"/>
    <col min="2305" max="2305" width="29.44140625" style="57" customWidth="1"/>
    <col min="2306" max="2306" width="9.88671875" style="57" customWidth="1"/>
    <col min="2307" max="2312" width="14.6640625" style="57" customWidth="1"/>
    <col min="2313" max="2560" width="9" style="57"/>
    <col min="2561" max="2561" width="29.44140625" style="57" customWidth="1"/>
    <col min="2562" max="2562" width="9.88671875" style="57" customWidth="1"/>
    <col min="2563" max="2568" width="14.6640625" style="57" customWidth="1"/>
    <col min="2569" max="2816" width="9" style="57"/>
    <col min="2817" max="2817" width="29.44140625" style="57" customWidth="1"/>
    <col min="2818" max="2818" width="9.88671875" style="57" customWidth="1"/>
    <col min="2819" max="2824" width="14.6640625" style="57" customWidth="1"/>
    <col min="2825" max="3072" width="9" style="57"/>
    <col min="3073" max="3073" width="29.44140625" style="57" customWidth="1"/>
    <col min="3074" max="3074" width="9.88671875" style="57" customWidth="1"/>
    <col min="3075" max="3080" width="14.6640625" style="57" customWidth="1"/>
    <col min="3081" max="3328" width="9" style="57"/>
    <col min="3329" max="3329" width="29.44140625" style="57" customWidth="1"/>
    <col min="3330" max="3330" width="9.88671875" style="57" customWidth="1"/>
    <col min="3331" max="3336" width="14.6640625" style="57" customWidth="1"/>
    <col min="3337" max="3584" width="9" style="57"/>
    <col min="3585" max="3585" width="29.44140625" style="57" customWidth="1"/>
    <col min="3586" max="3586" width="9.88671875" style="57" customWidth="1"/>
    <col min="3587" max="3592" width="14.6640625" style="57" customWidth="1"/>
    <col min="3593" max="3840" width="9" style="57"/>
    <col min="3841" max="3841" width="29.44140625" style="57" customWidth="1"/>
    <col min="3842" max="3842" width="9.88671875" style="57" customWidth="1"/>
    <col min="3843" max="3848" width="14.6640625" style="57" customWidth="1"/>
    <col min="3849" max="4096" width="9" style="57"/>
    <col min="4097" max="4097" width="29.44140625" style="57" customWidth="1"/>
    <col min="4098" max="4098" width="9.88671875" style="57" customWidth="1"/>
    <col min="4099" max="4104" width="14.6640625" style="57" customWidth="1"/>
    <col min="4105" max="4352" width="9" style="57"/>
    <col min="4353" max="4353" width="29.44140625" style="57" customWidth="1"/>
    <col min="4354" max="4354" width="9.88671875" style="57" customWidth="1"/>
    <col min="4355" max="4360" width="14.6640625" style="57" customWidth="1"/>
    <col min="4361" max="4608" width="9" style="57"/>
    <col min="4609" max="4609" width="29.44140625" style="57" customWidth="1"/>
    <col min="4610" max="4610" width="9.88671875" style="57" customWidth="1"/>
    <col min="4611" max="4616" width="14.6640625" style="57" customWidth="1"/>
    <col min="4617" max="4864" width="9" style="57"/>
    <col min="4865" max="4865" width="29.44140625" style="57" customWidth="1"/>
    <col min="4866" max="4866" width="9.88671875" style="57" customWidth="1"/>
    <col min="4867" max="4872" width="14.6640625" style="57" customWidth="1"/>
    <col min="4873" max="5120" width="9" style="57"/>
    <col min="5121" max="5121" width="29.44140625" style="57" customWidth="1"/>
    <col min="5122" max="5122" width="9.88671875" style="57" customWidth="1"/>
    <col min="5123" max="5128" width="14.6640625" style="57" customWidth="1"/>
    <col min="5129" max="5376" width="9" style="57"/>
    <col min="5377" max="5377" width="29.44140625" style="57" customWidth="1"/>
    <col min="5378" max="5378" width="9.88671875" style="57" customWidth="1"/>
    <col min="5379" max="5384" width="14.6640625" style="57" customWidth="1"/>
    <col min="5385" max="5632" width="9" style="57"/>
    <col min="5633" max="5633" width="29.44140625" style="57" customWidth="1"/>
    <col min="5634" max="5634" width="9.88671875" style="57" customWidth="1"/>
    <col min="5635" max="5640" width="14.6640625" style="57" customWidth="1"/>
    <col min="5641" max="5888" width="9" style="57"/>
    <col min="5889" max="5889" width="29.44140625" style="57" customWidth="1"/>
    <col min="5890" max="5890" width="9.88671875" style="57" customWidth="1"/>
    <col min="5891" max="5896" width="14.6640625" style="57" customWidth="1"/>
    <col min="5897" max="6144" width="9" style="57"/>
    <col min="6145" max="6145" width="29.44140625" style="57" customWidth="1"/>
    <col min="6146" max="6146" width="9.88671875" style="57" customWidth="1"/>
    <col min="6147" max="6152" width="14.6640625" style="57" customWidth="1"/>
    <col min="6153" max="6400" width="9" style="57"/>
    <col min="6401" max="6401" width="29.44140625" style="57" customWidth="1"/>
    <col min="6402" max="6402" width="9.88671875" style="57" customWidth="1"/>
    <col min="6403" max="6408" width="14.6640625" style="57" customWidth="1"/>
    <col min="6409" max="6656" width="9" style="57"/>
    <col min="6657" max="6657" width="29.44140625" style="57" customWidth="1"/>
    <col min="6658" max="6658" width="9.88671875" style="57" customWidth="1"/>
    <col min="6659" max="6664" width="14.6640625" style="57" customWidth="1"/>
    <col min="6665" max="6912" width="9" style="57"/>
    <col min="6913" max="6913" width="29.44140625" style="57" customWidth="1"/>
    <col min="6914" max="6914" width="9.88671875" style="57" customWidth="1"/>
    <col min="6915" max="6920" width="14.6640625" style="57" customWidth="1"/>
    <col min="6921" max="7168" width="9" style="57"/>
    <col min="7169" max="7169" width="29.44140625" style="57" customWidth="1"/>
    <col min="7170" max="7170" width="9.88671875" style="57" customWidth="1"/>
    <col min="7171" max="7176" width="14.6640625" style="57" customWidth="1"/>
    <col min="7177" max="7424" width="9" style="57"/>
    <col min="7425" max="7425" width="29.44140625" style="57" customWidth="1"/>
    <col min="7426" max="7426" width="9.88671875" style="57" customWidth="1"/>
    <col min="7427" max="7432" width="14.6640625" style="57" customWidth="1"/>
    <col min="7433" max="7680" width="9" style="57"/>
    <col min="7681" max="7681" width="29.44140625" style="57" customWidth="1"/>
    <col min="7682" max="7682" width="9.88671875" style="57" customWidth="1"/>
    <col min="7683" max="7688" width="14.6640625" style="57" customWidth="1"/>
    <col min="7689" max="7936" width="9" style="57"/>
    <col min="7937" max="7937" width="29.44140625" style="57" customWidth="1"/>
    <col min="7938" max="7938" width="9.88671875" style="57" customWidth="1"/>
    <col min="7939" max="7944" width="14.6640625" style="57" customWidth="1"/>
    <col min="7945" max="8192" width="9" style="57"/>
    <col min="8193" max="8193" width="29.44140625" style="57" customWidth="1"/>
    <col min="8194" max="8194" width="9.88671875" style="57" customWidth="1"/>
    <col min="8195" max="8200" width="14.6640625" style="57" customWidth="1"/>
    <col min="8201" max="8448" width="9" style="57"/>
    <col min="8449" max="8449" width="29.44140625" style="57" customWidth="1"/>
    <col min="8450" max="8450" width="9.88671875" style="57" customWidth="1"/>
    <col min="8451" max="8456" width="14.6640625" style="57" customWidth="1"/>
    <col min="8457" max="8704" width="9" style="57"/>
    <col min="8705" max="8705" width="29.44140625" style="57" customWidth="1"/>
    <col min="8706" max="8706" width="9.88671875" style="57" customWidth="1"/>
    <col min="8707" max="8712" width="14.6640625" style="57" customWidth="1"/>
    <col min="8713" max="8960" width="9" style="57"/>
    <col min="8961" max="8961" width="29.44140625" style="57" customWidth="1"/>
    <col min="8962" max="8962" width="9.88671875" style="57" customWidth="1"/>
    <col min="8963" max="8968" width="14.6640625" style="57" customWidth="1"/>
    <col min="8969" max="9216" width="9" style="57"/>
    <col min="9217" max="9217" width="29.44140625" style="57" customWidth="1"/>
    <col min="9218" max="9218" width="9.88671875" style="57" customWidth="1"/>
    <col min="9219" max="9224" width="14.6640625" style="57" customWidth="1"/>
    <col min="9225" max="9472" width="9" style="57"/>
    <col min="9473" max="9473" width="29.44140625" style="57" customWidth="1"/>
    <col min="9474" max="9474" width="9.88671875" style="57" customWidth="1"/>
    <col min="9475" max="9480" width="14.6640625" style="57" customWidth="1"/>
    <col min="9481" max="9728" width="9" style="57"/>
    <col min="9729" max="9729" width="29.44140625" style="57" customWidth="1"/>
    <col min="9730" max="9730" width="9.88671875" style="57" customWidth="1"/>
    <col min="9731" max="9736" width="14.6640625" style="57" customWidth="1"/>
    <col min="9737" max="9984" width="9" style="57"/>
    <col min="9985" max="9985" width="29.44140625" style="57" customWidth="1"/>
    <col min="9986" max="9986" width="9.88671875" style="57" customWidth="1"/>
    <col min="9987" max="9992" width="14.6640625" style="57" customWidth="1"/>
    <col min="9993" max="10240" width="9" style="57"/>
    <col min="10241" max="10241" width="29.44140625" style="57" customWidth="1"/>
    <col min="10242" max="10242" width="9.88671875" style="57" customWidth="1"/>
    <col min="10243" max="10248" width="14.6640625" style="57" customWidth="1"/>
    <col min="10249" max="10496" width="9" style="57"/>
    <col min="10497" max="10497" width="29.44140625" style="57" customWidth="1"/>
    <col min="10498" max="10498" width="9.88671875" style="57" customWidth="1"/>
    <col min="10499" max="10504" width="14.6640625" style="57" customWidth="1"/>
    <col min="10505" max="10752" width="9" style="57"/>
    <col min="10753" max="10753" width="29.44140625" style="57" customWidth="1"/>
    <col min="10754" max="10754" width="9.88671875" style="57" customWidth="1"/>
    <col min="10755" max="10760" width="14.6640625" style="57" customWidth="1"/>
    <col min="10761" max="11008" width="9" style="57"/>
    <col min="11009" max="11009" width="29.44140625" style="57" customWidth="1"/>
    <col min="11010" max="11010" width="9.88671875" style="57" customWidth="1"/>
    <col min="11011" max="11016" width="14.6640625" style="57" customWidth="1"/>
    <col min="11017" max="11264" width="9" style="57"/>
    <col min="11265" max="11265" width="29.44140625" style="57" customWidth="1"/>
    <col min="11266" max="11266" width="9.88671875" style="57" customWidth="1"/>
    <col min="11267" max="11272" width="14.6640625" style="57" customWidth="1"/>
    <col min="11273" max="11520" width="9" style="57"/>
    <col min="11521" max="11521" width="29.44140625" style="57" customWidth="1"/>
    <col min="11522" max="11522" width="9.88671875" style="57" customWidth="1"/>
    <col min="11523" max="11528" width="14.6640625" style="57" customWidth="1"/>
    <col min="11529" max="11776" width="9" style="57"/>
    <col min="11777" max="11777" width="29.44140625" style="57" customWidth="1"/>
    <col min="11778" max="11778" width="9.88671875" style="57" customWidth="1"/>
    <col min="11779" max="11784" width="14.6640625" style="57" customWidth="1"/>
    <col min="11785" max="12032" width="9" style="57"/>
    <col min="12033" max="12033" width="29.44140625" style="57" customWidth="1"/>
    <col min="12034" max="12034" width="9.88671875" style="57" customWidth="1"/>
    <col min="12035" max="12040" width="14.6640625" style="57" customWidth="1"/>
    <col min="12041" max="12288" width="9" style="57"/>
    <col min="12289" max="12289" width="29.44140625" style="57" customWidth="1"/>
    <col min="12290" max="12290" width="9.88671875" style="57" customWidth="1"/>
    <col min="12291" max="12296" width="14.6640625" style="57" customWidth="1"/>
    <col min="12297" max="12544" width="9" style="57"/>
    <col min="12545" max="12545" width="29.44140625" style="57" customWidth="1"/>
    <col min="12546" max="12546" width="9.88671875" style="57" customWidth="1"/>
    <col min="12547" max="12552" width="14.6640625" style="57" customWidth="1"/>
    <col min="12553" max="12800" width="9" style="57"/>
    <col min="12801" max="12801" width="29.44140625" style="57" customWidth="1"/>
    <col min="12802" max="12802" width="9.88671875" style="57" customWidth="1"/>
    <col min="12803" max="12808" width="14.6640625" style="57" customWidth="1"/>
    <col min="12809" max="13056" width="9" style="57"/>
    <col min="13057" max="13057" width="29.44140625" style="57" customWidth="1"/>
    <col min="13058" max="13058" width="9.88671875" style="57" customWidth="1"/>
    <col min="13059" max="13064" width="14.6640625" style="57" customWidth="1"/>
    <col min="13065" max="13312" width="9" style="57"/>
    <col min="13313" max="13313" width="29.44140625" style="57" customWidth="1"/>
    <col min="13314" max="13314" width="9.88671875" style="57" customWidth="1"/>
    <col min="13315" max="13320" width="14.6640625" style="57" customWidth="1"/>
    <col min="13321" max="13568" width="9" style="57"/>
    <col min="13569" max="13569" width="29.44140625" style="57" customWidth="1"/>
    <col min="13570" max="13570" width="9.88671875" style="57" customWidth="1"/>
    <col min="13571" max="13576" width="14.6640625" style="57" customWidth="1"/>
    <col min="13577" max="13824" width="9" style="57"/>
    <col min="13825" max="13825" width="29.44140625" style="57" customWidth="1"/>
    <col min="13826" max="13826" width="9.88671875" style="57" customWidth="1"/>
    <col min="13827" max="13832" width="14.6640625" style="57" customWidth="1"/>
    <col min="13833" max="14080" width="9" style="57"/>
    <col min="14081" max="14081" width="29.44140625" style="57" customWidth="1"/>
    <col min="14082" max="14082" width="9.88671875" style="57" customWidth="1"/>
    <col min="14083" max="14088" width="14.6640625" style="57" customWidth="1"/>
    <col min="14089" max="14336" width="9" style="57"/>
    <col min="14337" max="14337" width="29.44140625" style="57" customWidth="1"/>
    <col min="14338" max="14338" width="9.88671875" style="57" customWidth="1"/>
    <col min="14339" max="14344" width="14.6640625" style="57" customWidth="1"/>
    <col min="14345" max="14592" width="9" style="57"/>
    <col min="14593" max="14593" width="29.44140625" style="57" customWidth="1"/>
    <col min="14594" max="14594" width="9.88671875" style="57" customWidth="1"/>
    <col min="14595" max="14600" width="14.6640625" style="57" customWidth="1"/>
    <col min="14601" max="14848" width="9" style="57"/>
    <col min="14849" max="14849" width="29.44140625" style="57" customWidth="1"/>
    <col min="14850" max="14850" width="9.88671875" style="57" customWidth="1"/>
    <col min="14851" max="14856" width="14.6640625" style="57" customWidth="1"/>
    <col min="14857" max="15104" width="9" style="57"/>
    <col min="15105" max="15105" width="29.44140625" style="57" customWidth="1"/>
    <col min="15106" max="15106" width="9.88671875" style="57" customWidth="1"/>
    <col min="15107" max="15112" width="14.6640625" style="57" customWidth="1"/>
    <col min="15113" max="15360" width="9" style="57"/>
    <col min="15361" max="15361" width="29.44140625" style="57" customWidth="1"/>
    <col min="15362" max="15362" width="9.88671875" style="57" customWidth="1"/>
    <col min="15363" max="15368" width="14.6640625" style="57" customWidth="1"/>
    <col min="15369" max="15616" width="9" style="57"/>
    <col min="15617" max="15617" width="29.44140625" style="57" customWidth="1"/>
    <col min="15618" max="15618" width="9.88671875" style="57" customWidth="1"/>
    <col min="15619" max="15624" width="14.6640625" style="57" customWidth="1"/>
    <col min="15625" max="15872" width="9" style="57"/>
    <col min="15873" max="15873" width="29.44140625" style="57" customWidth="1"/>
    <col min="15874" max="15874" width="9.88671875" style="57" customWidth="1"/>
    <col min="15875" max="15880" width="14.6640625" style="57" customWidth="1"/>
    <col min="15881" max="16128" width="9" style="57"/>
    <col min="16129" max="16129" width="29.44140625" style="57" customWidth="1"/>
    <col min="16130" max="16130" width="9.88671875" style="57" customWidth="1"/>
    <col min="16131" max="16136" width="14.6640625" style="57" customWidth="1"/>
    <col min="16137" max="16384" width="9" style="57"/>
  </cols>
  <sheetData>
    <row r="2" spans="1:8" s="48" customFormat="1" ht="24.6">
      <c r="B2" s="162" t="s">
        <v>4</v>
      </c>
      <c r="C2" s="162" t="s">
        <v>192</v>
      </c>
      <c r="D2" s="162" t="s">
        <v>193</v>
      </c>
      <c r="E2" s="162" t="s">
        <v>194</v>
      </c>
      <c r="F2" s="162" t="s">
        <v>195</v>
      </c>
      <c r="G2" s="162" t="s">
        <v>196</v>
      </c>
      <c r="H2" s="162" t="s">
        <v>337</v>
      </c>
    </row>
    <row r="3" spans="1:8" s="48" customFormat="1" ht="23.25" customHeight="1">
      <c r="A3" s="94" t="s">
        <v>200</v>
      </c>
      <c r="B3" s="95" t="s">
        <v>234</v>
      </c>
      <c r="C3" s="96"/>
      <c r="D3" s="97"/>
      <c r="E3" s="97"/>
      <c r="F3" s="97"/>
      <c r="G3" s="97"/>
      <c r="H3" s="97"/>
    </row>
    <row r="4" spans="1:8" s="48" customFormat="1" ht="49.2">
      <c r="A4" s="98" t="s">
        <v>235</v>
      </c>
      <c r="B4" s="99" t="s">
        <v>236</v>
      </c>
      <c r="C4" s="100"/>
      <c r="D4" s="100"/>
      <c r="E4" s="100"/>
      <c r="F4" s="100"/>
      <c r="G4" s="100"/>
      <c r="H4" s="10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17"/>
  <sheetViews>
    <sheetView workbookViewId="0">
      <pane ySplit="3" topLeftCell="A4" activePane="bottomLeft" state="frozen"/>
      <selection activeCell="I10" sqref="I10"/>
      <selection pane="bottomLeft" activeCell="B4" sqref="B4:G15"/>
    </sheetView>
  </sheetViews>
  <sheetFormatPr defaultColWidth="9" defaultRowHeight="24.6"/>
  <cols>
    <col min="1" max="1" width="11.44140625" style="57" customWidth="1"/>
    <col min="2" max="2" width="13.5546875" style="57" customWidth="1"/>
    <col min="3" max="7" width="13.5546875" style="48" customWidth="1"/>
    <col min="8" max="256" width="9" style="57"/>
    <col min="257" max="257" width="11.44140625" style="57" customWidth="1"/>
    <col min="258" max="263" width="13.5546875" style="57" customWidth="1"/>
    <col min="264" max="512" width="9" style="57"/>
    <col min="513" max="513" width="11.44140625" style="57" customWidth="1"/>
    <col min="514" max="519" width="13.5546875" style="57" customWidth="1"/>
    <col min="520" max="768" width="9" style="57"/>
    <col min="769" max="769" width="11.44140625" style="57" customWidth="1"/>
    <col min="770" max="775" width="13.5546875" style="57" customWidth="1"/>
    <col min="776" max="1024" width="9" style="57"/>
    <col min="1025" max="1025" width="11.44140625" style="57" customWidth="1"/>
    <col min="1026" max="1031" width="13.5546875" style="57" customWidth="1"/>
    <col min="1032" max="1280" width="9" style="57"/>
    <col min="1281" max="1281" width="11.44140625" style="57" customWidth="1"/>
    <col min="1282" max="1287" width="13.5546875" style="57" customWidth="1"/>
    <col min="1288" max="1536" width="9" style="57"/>
    <col min="1537" max="1537" width="11.44140625" style="57" customWidth="1"/>
    <col min="1538" max="1543" width="13.5546875" style="57" customWidth="1"/>
    <col min="1544" max="1792" width="9" style="57"/>
    <col min="1793" max="1793" width="11.44140625" style="57" customWidth="1"/>
    <col min="1794" max="1799" width="13.5546875" style="57" customWidth="1"/>
    <col min="1800" max="2048" width="9" style="57"/>
    <col min="2049" max="2049" width="11.44140625" style="57" customWidth="1"/>
    <col min="2050" max="2055" width="13.5546875" style="57" customWidth="1"/>
    <col min="2056" max="2304" width="9" style="57"/>
    <col min="2305" max="2305" width="11.44140625" style="57" customWidth="1"/>
    <col min="2306" max="2311" width="13.5546875" style="57" customWidth="1"/>
    <col min="2312" max="2560" width="9" style="57"/>
    <col min="2561" max="2561" width="11.44140625" style="57" customWidth="1"/>
    <col min="2562" max="2567" width="13.5546875" style="57" customWidth="1"/>
    <col min="2568" max="2816" width="9" style="57"/>
    <col min="2817" max="2817" width="11.44140625" style="57" customWidth="1"/>
    <col min="2818" max="2823" width="13.5546875" style="57" customWidth="1"/>
    <col min="2824" max="3072" width="9" style="57"/>
    <col min="3073" max="3073" width="11.44140625" style="57" customWidth="1"/>
    <col min="3074" max="3079" width="13.5546875" style="57" customWidth="1"/>
    <col min="3080" max="3328" width="9" style="57"/>
    <col min="3329" max="3329" width="11.44140625" style="57" customWidth="1"/>
    <col min="3330" max="3335" width="13.5546875" style="57" customWidth="1"/>
    <col min="3336" max="3584" width="9" style="57"/>
    <col min="3585" max="3585" width="11.44140625" style="57" customWidth="1"/>
    <col min="3586" max="3591" width="13.5546875" style="57" customWidth="1"/>
    <col min="3592" max="3840" width="9" style="57"/>
    <col min="3841" max="3841" width="11.44140625" style="57" customWidth="1"/>
    <col min="3842" max="3847" width="13.5546875" style="57" customWidth="1"/>
    <col min="3848" max="4096" width="9" style="57"/>
    <col min="4097" max="4097" width="11.44140625" style="57" customWidth="1"/>
    <col min="4098" max="4103" width="13.5546875" style="57" customWidth="1"/>
    <col min="4104" max="4352" width="9" style="57"/>
    <col min="4353" max="4353" width="11.44140625" style="57" customWidth="1"/>
    <col min="4354" max="4359" width="13.5546875" style="57" customWidth="1"/>
    <col min="4360" max="4608" width="9" style="57"/>
    <col min="4609" max="4609" width="11.44140625" style="57" customWidth="1"/>
    <col min="4610" max="4615" width="13.5546875" style="57" customWidth="1"/>
    <col min="4616" max="4864" width="9" style="57"/>
    <col min="4865" max="4865" width="11.44140625" style="57" customWidth="1"/>
    <col min="4866" max="4871" width="13.5546875" style="57" customWidth="1"/>
    <col min="4872" max="5120" width="9" style="57"/>
    <col min="5121" max="5121" width="11.44140625" style="57" customWidth="1"/>
    <col min="5122" max="5127" width="13.5546875" style="57" customWidth="1"/>
    <col min="5128" max="5376" width="9" style="57"/>
    <col min="5377" max="5377" width="11.44140625" style="57" customWidth="1"/>
    <col min="5378" max="5383" width="13.5546875" style="57" customWidth="1"/>
    <col min="5384" max="5632" width="9" style="57"/>
    <col min="5633" max="5633" width="11.44140625" style="57" customWidth="1"/>
    <col min="5634" max="5639" width="13.5546875" style="57" customWidth="1"/>
    <col min="5640" max="5888" width="9" style="57"/>
    <col min="5889" max="5889" width="11.44140625" style="57" customWidth="1"/>
    <col min="5890" max="5895" width="13.5546875" style="57" customWidth="1"/>
    <col min="5896" max="6144" width="9" style="57"/>
    <col min="6145" max="6145" width="11.44140625" style="57" customWidth="1"/>
    <col min="6146" max="6151" width="13.5546875" style="57" customWidth="1"/>
    <col min="6152" max="6400" width="9" style="57"/>
    <col min="6401" max="6401" width="11.44140625" style="57" customWidth="1"/>
    <col min="6402" max="6407" width="13.5546875" style="57" customWidth="1"/>
    <col min="6408" max="6656" width="9" style="57"/>
    <col min="6657" max="6657" width="11.44140625" style="57" customWidth="1"/>
    <col min="6658" max="6663" width="13.5546875" style="57" customWidth="1"/>
    <col min="6664" max="6912" width="9" style="57"/>
    <col min="6913" max="6913" width="11.44140625" style="57" customWidth="1"/>
    <col min="6914" max="6919" width="13.5546875" style="57" customWidth="1"/>
    <col min="6920" max="7168" width="9" style="57"/>
    <col min="7169" max="7169" width="11.44140625" style="57" customWidth="1"/>
    <col min="7170" max="7175" width="13.5546875" style="57" customWidth="1"/>
    <col min="7176" max="7424" width="9" style="57"/>
    <col min="7425" max="7425" width="11.44140625" style="57" customWidth="1"/>
    <col min="7426" max="7431" width="13.5546875" style="57" customWidth="1"/>
    <col min="7432" max="7680" width="9" style="57"/>
    <col min="7681" max="7681" width="11.44140625" style="57" customWidth="1"/>
    <col min="7682" max="7687" width="13.5546875" style="57" customWidth="1"/>
    <col min="7688" max="7936" width="9" style="57"/>
    <col min="7937" max="7937" width="11.44140625" style="57" customWidth="1"/>
    <col min="7938" max="7943" width="13.5546875" style="57" customWidth="1"/>
    <col min="7944" max="8192" width="9" style="57"/>
    <col min="8193" max="8193" width="11.44140625" style="57" customWidth="1"/>
    <col min="8194" max="8199" width="13.5546875" style="57" customWidth="1"/>
    <col min="8200" max="8448" width="9" style="57"/>
    <col min="8449" max="8449" width="11.44140625" style="57" customWidth="1"/>
    <col min="8450" max="8455" width="13.5546875" style="57" customWidth="1"/>
    <col min="8456" max="8704" width="9" style="57"/>
    <col min="8705" max="8705" width="11.44140625" style="57" customWidth="1"/>
    <col min="8706" max="8711" width="13.5546875" style="57" customWidth="1"/>
    <col min="8712" max="8960" width="9" style="57"/>
    <col min="8961" max="8961" width="11.44140625" style="57" customWidth="1"/>
    <col min="8962" max="8967" width="13.5546875" style="57" customWidth="1"/>
    <col min="8968" max="9216" width="9" style="57"/>
    <col min="9217" max="9217" width="11.44140625" style="57" customWidth="1"/>
    <col min="9218" max="9223" width="13.5546875" style="57" customWidth="1"/>
    <col min="9224" max="9472" width="9" style="57"/>
    <col min="9473" max="9473" width="11.44140625" style="57" customWidth="1"/>
    <col min="9474" max="9479" width="13.5546875" style="57" customWidth="1"/>
    <col min="9480" max="9728" width="9" style="57"/>
    <col min="9729" max="9729" width="11.44140625" style="57" customWidth="1"/>
    <col min="9730" max="9735" width="13.5546875" style="57" customWidth="1"/>
    <col min="9736" max="9984" width="9" style="57"/>
    <col min="9985" max="9985" width="11.44140625" style="57" customWidth="1"/>
    <col min="9986" max="9991" width="13.5546875" style="57" customWidth="1"/>
    <col min="9992" max="10240" width="9" style="57"/>
    <col min="10241" max="10241" width="11.44140625" style="57" customWidth="1"/>
    <col min="10242" max="10247" width="13.5546875" style="57" customWidth="1"/>
    <col min="10248" max="10496" width="9" style="57"/>
    <col min="10497" max="10497" width="11.44140625" style="57" customWidth="1"/>
    <col min="10498" max="10503" width="13.5546875" style="57" customWidth="1"/>
    <col min="10504" max="10752" width="9" style="57"/>
    <col min="10753" max="10753" width="11.44140625" style="57" customWidth="1"/>
    <col min="10754" max="10759" width="13.5546875" style="57" customWidth="1"/>
    <col min="10760" max="11008" width="9" style="57"/>
    <col min="11009" max="11009" width="11.44140625" style="57" customWidth="1"/>
    <col min="11010" max="11015" width="13.5546875" style="57" customWidth="1"/>
    <col min="11016" max="11264" width="9" style="57"/>
    <col min="11265" max="11265" width="11.44140625" style="57" customWidth="1"/>
    <col min="11266" max="11271" width="13.5546875" style="57" customWidth="1"/>
    <col min="11272" max="11520" width="9" style="57"/>
    <col min="11521" max="11521" width="11.44140625" style="57" customWidth="1"/>
    <col min="11522" max="11527" width="13.5546875" style="57" customWidth="1"/>
    <col min="11528" max="11776" width="9" style="57"/>
    <col min="11777" max="11777" width="11.44140625" style="57" customWidth="1"/>
    <col min="11778" max="11783" width="13.5546875" style="57" customWidth="1"/>
    <col min="11784" max="12032" width="9" style="57"/>
    <col min="12033" max="12033" width="11.44140625" style="57" customWidth="1"/>
    <col min="12034" max="12039" width="13.5546875" style="57" customWidth="1"/>
    <col min="12040" max="12288" width="9" style="57"/>
    <col min="12289" max="12289" width="11.44140625" style="57" customWidth="1"/>
    <col min="12290" max="12295" width="13.5546875" style="57" customWidth="1"/>
    <col min="12296" max="12544" width="9" style="57"/>
    <col min="12545" max="12545" width="11.44140625" style="57" customWidth="1"/>
    <col min="12546" max="12551" width="13.5546875" style="57" customWidth="1"/>
    <col min="12552" max="12800" width="9" style="57"/>
    <col min="12801" max="12801" width="11.44140625" style="57" customWidth="1"/>
    <col min="12802" max="12807" width="13.5546875" style="57" customWidth="1"/>
    <col min="12808" max="13056" width="9" style="57"/>
    <col min="13057" max="13057" width="11.44140625" style="57" customWidth="1"/>
    <col min="13058" max="13063" width="13.5546875" style="57" customWidth="1"/>
    <col min="13064" max="13312" width="9" style="57"/>
    <col min="13313" max="13313" width="11.44140625" style="57" customWidth="1"/>
    <col min="13314" max="13319" width="13.5546875" style="57" customWidth="1"/>
    <col min="13320" max="13568" width="9" style="57"/>
    <col min="13569" max="13569" width="11.44140625" style="57" customWidth="1"/>
    <col min="13570" max="13575" width="13.5546875" style="57" customWidth="1"/>
    <col min="13576" max="13824" width="9" style="57"/>
    <col min="13825" max="13825" width="11.44140625" style="57" customWidth="1"/>
    <col min="13826" max="13831" width="13.5546875" style="57" customWidth="1"/>
    <col min="13832" max="14080" width="9" style="57"/>
    <col min="14081" max="14081" width="11.44140625" style="57" customWidth="1"/>
    <col min="14082" max="14087" width="13.5546875" style="57" customWidth="1"/>
    <col min="14088" max="14336" width="9" style="57"/>
    <col min="14337" max="14337" width="11.44140625" style="57" customWidth="1"/>
    <col min="14338" max="14343" width="13.5546875" style="57" customWidth="1"/>
    <col min="14344" max="14592" width="9" style="57"/>
    <col min="14593" max="14593" width="11.44140625" style="57" customWidth="1"/>
    <col min="14594" max="14599" width="13.5546875" style="57" customWidth="1"/>
    <col min="14600" max="14848" width="9" style="57"/>
    <col min="14849" max="14849" width="11.44140625" style="57" customWidth="1"/>
    <col min="14850" max="14855" width="13.5546875" style="57" customWidth="1"/>
    <col min="14856" max="15104" width="9" style="57"/>
    <col min="15105" max="15105" width="11.44140625" style="57" customWidth="1"/>
    <col min="15106" max="15111" width="13.5546875" style="57" customWidth="1"/>
    <col min="15112" max="15360" width="9" style="57"/>
    <col min="15361" max="15361" width="11.44140625" style="57" customWidth="1"/>
    <col min="15362" max="15367" width="13.5546875" style="57" customWidth="1"/>
    <col min="15368" max="15616" width="9" style="57"/>
    <col min="15617" max="15617" width="11.44140625" style="57" customWidth="1"/>
    <col min="15618" max="15623" width="13.5546875" style="57" customWidth="1"/>
    <col min="15624" max="15872" width="9" style="57"/>
    <col min="15873" max="15873" width="11.44140625" style="57" customWidth="1"/>
    <col min="15874" max="15879" width="13.5546875" style="57" customWidth="1"/>
    <col min="15880" max="16128" width="9" style="57"/>
    <col min="16129" max="16129" width="11.44140625" style="57" customWidth="1"/>
    <col min="16130" max="16135" width="13.5546875" style="57" customWidth="1"/>
    <col min="16136" max="16384" width="9" style="57"/>
  </cols>
  <sheetData>
    <row r="2" spans="1:7">
      <c r="A2" s="278" t="s">
        <v>199</v>
      </c>
      <c r="B2" s="280" t="s">
        <v>237</v>
      </c>
      <c r="C2" s="282"/>
      <c r="D2" s="282"/>
      <c r="E2" s="282"/>
      <c r="F2" s="282"/>
      <c r="G2" s="281"/>
    </row>
    <row r="3" spans="1:7">
      <c r="A3" s="279"/>
      <c r="B3" s="188" t="s">
        <v>192</v>
      </c>
      <c r="C3" s="188" t="s">
        <v>193</v>
      </c>
      <c r="D3" s="188" t="s">
        <v>194</v>
      </c>
      <c r="E3" s="188" t="s">
        <v>195</v>
      </c>
      <c r="F3" s="188" t="s">
        <v>196</v>
      </c>
      <c r="G3" s="188" t="s">
        <v>337</v>
      </c>
    </row>
    <row r="4" spans="1:7">
      <c r="A4" s="87" t="s">
        <v>205</v>
      </c>
      <c r="B4" s="100"/>
      <c r="C4" s="100"/>
      <c r="D4" s="100"/>
      <c r="E4" s="100"/>
      <c r="F4" s="100"/>
      <c r="G4" s="100"/>
    </row>
    <row r="5" spans="1:7">
      <c r="A5" s="87" t="s">
        <v>206</v>
      </c>
      <c r="B5" s="100"/>
      <c r="C5" s="100"/>
      <c r="D5" s="100"/>
      <c r="E5" s="100"/>
      <c r="F5" s="100"/>
      <c r="G5" s="100"/>
    </row>
    <row r="6" spans="1:7">
      <c r="A6" s="87" t="s">
        <v>207</v>
      </c>
      <c r="B6" s="100"/>
      <c r="C6" s="100"/>
      <c r="D6" s="100"/>
      <c r="E6" s="100"/>
      <c r="F6" s="100"/>
      <c r="G6" s="100"/>
    </row>
    <row r="7" spans="1:7">
      <c r="A7" s="87" t="s">
        <v>208</v>
      </c>
      <c r="B7" s="100"/>
      <c r="C7" s="100"/>
      <c r="D7" s="100"/>
      <c r="E7" s="100"/>
      <c r="F7" s="100"/>
      <c r="G7" s="100"/>
    </row>
    <row r="8" spans="1:7">
      <c r="A8" s="87" t="s">
        <v>209</v>
      </c>
      <c r="B8" s="100"/>
      <c r="C8" s="100"/>
      <c r="D8" s="100"/>
      <c r="E8" s="100"/>
      <c r="F8" s="100"/>
      <c r="G8" s="100"/>
    </row>
    <row r="9" spans="1:7">
      <c r="A9" s="87" t="s">
        <v>210</v>
      </c>
      <c r="B9" s="100"/>
      <c r="C9" s="100"/>
      <c r="D9" s="100"/>
      <c r="E9" s="100"/>
      <c r="F9" s="100"/>
      <c r="G9" s="100"/>
    </row>
    <row r="10" spans="1:7">
      <c r="A10" s="87" t="s">
        <v>211</v>
      </c>
      <c r="B10" s="100"/>
      <c r="C10" s="100"/>
      <c r="D10" s="100"/>
      <c r="E10" s="100"/>
      <c r="F10" s="100"/>
      <c r="G10" s="100"/>
    </row>
    <row r="11" spans="1:7">
      <c r="A11" s="87" t="s">
        <v>212</v>
      </c>
      <c r="B11" s="100"/>
      <c r="C11" s="100"/>
      <c r="D11" s="100"/>
      <c r="E11" s="100"/>
      <c r="F11" s="100"/>
      <c r="G11" s="100"/>
    </row>
    <row r="12" spans="1:7">
      <c r="A12" s="87" t="s">
        <v>213</v>
      </c>
      <c r="B12" s="100"/>
      <c r="C12" s="100"/>
      <c r="D12" s="100"/>
      <c r="E12" s="100"/>
      <c r="F12" s="100"/>
      <c r="G12" s="100"/>
    </row>
    <row r="13" spans="1:7">
      <c r="A13" s="87" t="s">
        <v>214</v>
      </c>
      <c r="B13" s="100"/>
      <c r="C13" s="100"/>
      <c r="D13" s="100"/>
      <c r="E13" s="100"/>
      <c r="F13" s="100"/>
      <c r="G13" s="100"/>
    </row>
    <row r="14" spans="1:7">
      <c r="A14" s="87" t="s">
        <v>215</v>
      </c>
      <c r="B14" s="100"/>
      <c r="C14" s="100"/>
      <c r="D14" s="100"/>
      <c r="E14" s="100"/>
      <c r="F14" s="100"/>
      <c r="G14" s="100"/>
    </row>
    <row r="15" spans="1:7">
      <c r="A15" s="87" t="s">
        <v>216</v>
      </c>
      <c r="B15" s="100"/>
      <c r="C15" s="100"/>
      <c r="D15" s="100"/>
      <c r="E15" s="100"/>
      <c r="F15" s="100"/>
      <c r="G15" s="100"/>
    </row>
    <row r="16" spans="1:7">
      <c r="A16" s="164" t="s">
        <v>32</v>
      </c>
      <c r="B16" s="174">
        <f t="shared" ref="B16:G16" si="0">SUM(B4:B15)</f>
        <v>0</v>
      </c>
      <c r="C16" s="174">
        <f t="shared" si="0"/>
        <v>0</v>
      </c>
      <c r="D16" s="174">
        <f t="shared" si="0"/>
        <v>0</v>
      </c>
      <c r="E16" s="174">
        <f t="shared" si="0"/>
        <v>0</v>
      </c>
      <c r="F16" s="174">
        <f t="shared" si="0"/>
        <v>0</v>
      </c>
      <c r="G16" s="174">
        <f t="shared" si="0"/>
        <v>0</v>
      </c>
    </row>
    <row r="17" spans="1:7">
      <c r="A17" s="164" t="s">
        <v>228</v>
      </c>
      <c r="B17" s="174" t="e">
        <f t="shared" ref="B17:G17" si="1">AVERAGE(B4:B15)</f>
        <v>#DIV/0!</v>
      </c>
      <c r="C17" s="174" t="e">
        <f t="shared" si="1"/>
        <v>#DIV/0!</v>
      </c>
      <c r="D17" s="174" t="e">
        <f t="shared" si="1"/>
        <v>#DIV/0!</v>
      </c>
      <c r="E17" s="174" t="e">
        <f t="shared" si="1"/>
        <v>#DIV/0!</v>
      </c>
      <c r="F17" s="174" t="e">
        <f t="shared" si="1"/>
        <v>#DIV/0!</v>
      </c>
      <c r="G17" s="174" t="e">
        <f t="shared" si="1"/>
        <v>#DIV/0!</v>
      </c>
    </row>
  </sheetData>
  <mergeCells count="2">
    <mergeCell ref="A2:A3"/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17"/>
  <sheetViews>
    <sheetView workbookViewId="0">
      <pane ySplit="3" topLeftCell="A4" activePane="bottomLeft" state="frozen"/>
      <selection activeCell="I10" sqref="I10"/>
      <selection pane="bottomLeft" activeCell="B4" sqref="B4:G15"/>
    </sheetView>
  </sheetViews>
  <sheetFormatPr defaultColWidth="9" defaultRowHeight="24.6"/>
  <cols>
    <col min="1" max="1" width="12.88671875" style="57" customWidth="1"/>
    <col min="2" max="2" width="16.44140625" style="57" customWidth="1"/>
    <col min="3" max="3" width="16.44140625" style="48" customWidth="1"/>
    <col min="4" max="7" width="15.44140625" style="48" customWidth="1"/>
    <col min="8" max="256" width="9" style="57"/>
    <col min="257" max="257" width="12.88671875" style="57" customWidth="1"/>
    <col min="258" max="259" width="16.44140625" style="57" customWidth="1"/>
    <col min="260" max="263" width="15.44140625" style="57" customWidth="1"/>
    <col min="264" max="512" width="9" style="57"/>
    <col min="513" max="513" width="12.88671875" style="57" customWidth="1"/>
    <col min="514" max="515" width="16.44140625" style="57" customWidth="1"/>
    <col min="516" max="519" width="15.44140625" style="57" customWidth="1"/>
    <col min="520" max="768" width="9" style="57"/>
    <col min="769" max="769" width="12.88671875" style="57" customWidth="1"/>
    <col min="770" max="771" width="16.44140625" style="57" customWidth="1"/>
    <col min="772" max="775" width="15.44140625" style="57" customWidth="1"/>
    <col min="776" max="1024" width="9" style="57"/>
    <col min="1025" max="1025" width="12.88671875" style="57" customWidth="1"/>
    <col min="1026" max="1027" width="16.44140625" style="57" customWidth="1"/>
    <col min="1028" max="1031" width="15.44140625" style="57" customWidth="1"/>
    <col min="1032" max="1280" width="9" style="57"/>
    <col min="1281" max="1281" width="12.88671875" style="57" customWidth="1"/>
    <col min="1282" max="1283" width="16.44140625" style="57" customWidth="1"/>
    <col min="1284" max="1287" width="15.44140625" style="57" customWidth="1"/>
    <col min="1288" max="1536" width="9" style="57"/>
    <col min="1537" max="1537" width="12.88671875" style="57" customWidth="1"/>
    <col min="1538" max="1539" width="16.44140625" style="57" customWidth="1"/>
    <col min="1540" max="1543" width="15.44140625" style="57" customWidth="1"/>
    <col min="1544" max="1792" width="9" style="57"/>
    <col min="1793" max="1793" width="12.88671875" style="57" customWidth="1"/>
    <col min="1794" max="1795" width="16.44140625" style="57" customWidth="1"/>
    <col min="1796" max="1799" width="15.44140625" style="57" customWidth="1"/>
    <col min="1800" max="2048" width="9" style="57"/>
    <col min="2049" max="2049" width="12.88671875" style="57" customWidth="1"/>
    <col min="2050" max="2051" width="16.44140625" style="57" customWidth="1"/>
    <col min="2052" max="2055" width="15.44140625" style="57" customWidth="1"/>
    <col min="2056" max="2304" width="9" style="57"/>
    <col min="2305" max="2305" width="12.88671875" style="57" customWidth="1"/>
    <col min="2306" max="2307" width="16.44140625" style="57" customWidth="1"/>
    <col min="2308" max="2311" width="15.44140625" style="57" customWidth="1"/>
    <col min="2312" max="2560" width="9" style="57"/>
    <col min="2561" max="2561" width="12.88671875" style="57" customWidth="1"/>
    <col min="2562" max="2563" width="16.44140625" style="57" customWidth="1"/>
    <col min="2564" max="2567" width="15.44140625" style="57" customWidth="1"/>
    <col min="2568" max="2816" width="9" style="57"/>
    <col min="2817" max="2817" width="12.88671875" style="57" customWidth="1"/>
    <col min="2818" max="2819" width="16.44140625" style="57" customWidth="1"/>
    <col min="2820" max="2823" width="15.44140625" style="57" customWidth="1"/>
    <col min="2824" max="3072" width="9" style="57"/>
    <col min="3073" max="3073" width="12.88671875" style="57" customWidth="1"/>
    <col min="3074" max="3075" width="16.44140625" style="57" customWidth="1"/>
    <col min="3076" max="3079" width="15.44140625" style="57" customWidth="1"/>
    <col min="3080" max="3328" width="9" style="57"/>
    <col min="3329" max="3329" width="12.88671875" style="57" customWidth="1"/>
    <col min="3330" max="3331" width="16.44140625" style="57" customWidth="1"/>
    <col min="3332" max="3335" width="15.44140625" style="57" customWidth="1"/>
    <col min="3336" max="3584" width="9" style="57"/>
    <col min="3585" max="3585" width="12.88671875" style="57" customWidth="1"/>
    <col min="3586" max="3587" width="16.44140625" style="57" customWidth="1"/>
    <col min="3588" max="3591" width="15.44140625" style="57" customWidth="1"/>
    <col min="3592" max="3840" width="9" style="57"/>
    <col min="3841" max="3841" width="12.88671875" style="57" customWidth="1"/>
    <col min="3842" max="3843" width="16.44140625" style="57" customWidth="1"/>
    <col min="3844" max="3847" width="15.44140625" style="57" customWidth="1"/>
    <col min="3848" max="4096" width="9" style="57"/>
    <col min="4097" max="4097" width="12.88671875" style="57" customWidth="1"/>
    <col min="4098" max="4099" width="16.44140625" style="57" customWidth="1"/>
    <col min="4100" max="4103" width="15.44140625" style="57" customWidth="1"/>
    <col min="4104" max="4352" width="9" style="57"/>
    <col min="4353" max="4353" width="12.88671875" style="57" customWidth="1"/>
    <col min="4354" max="4355" width="16.44140625" style="57" customWidth="1"/>
    <col min="4356" max="4359" width="15.44140625" style="57" customWidth="1"/>
    <col min="4360" max="4608" width="9" style="57"/>
    <col min="4609" max="4609" width="12.88671875" style="57" customWidth="1"/>
    <col min="4610" max="4611" width="16.44140625" style="57" customWidth="1"/>
    <col min="4612" max="4615" width="15.44140625" style="57" customWidth="1"/>
    <col min="4616" max="4864" width="9" style="57"/>
    <col min="4865" max="4865" width="12.88671875" style="57" customWidth="1"/>
    <col min="4866" max="4867" width="16.44140625" style="57" customWidth="1"/>
    <col min="4868" max="4871" width="15.44140625" style="57" customWidth="1"/>
    <col min="4872" max="5120" width="9" style="57"/>
    <col min="5121" max="5121" width="12.88671875" style="57" customWidth="1"/>
    <col min="5122" max="5123" width="16.44140625" style="57" customWidth="1"/>
    <col min="5124" max="5127" width="15.44140625" style="57" customWidth="1"/>
    <col min="5128" max="5376" width="9" style="57"/>
    <col min="5377" max="5377" width="12.88671875" style="57" customWidth="1"/>
    <col min="5378" max="5379" width="16.44140625" style="57" customWidth="1"/>
    <col min="5380" max="5383" width="15.44140625" style="57" customWidth="1"/>
    <col min="5384" max="5632" width="9" style="57"/>
    <col min="5633" max="5633" width="12.88671875" style="57" customWidth="1"/>
    <col min="5634" max="5635" width="16.44140625" style="57" customWidth="1"/>
    <col min="5636" max="5639" width="15.44140625" style="57" customWidth="1"/>
    <col min="5640" max="5888" width="9" style="57"/>
    <col min="5889" max="5889" width="12.88671875" style="57" customWidth="1"/>
    <col min="5890" max="5891" width="16.44140625" style="57" customWidth="1"/>
    <col min="5892" max="5895" width="15.44140625" style="57" customWidth="1"/>
    <col min="5896" max="6144" width="9" style="57"/>
    <col min="6145" max="6145" width="12.88671875" style="57" customWidth="1"/>
    <col min="6146" max="6147" width="16.44140625" style="57" customWidth="1"/>
    <col min="6148" max="6151" width="15.44140625" style="57" customWidth="1"/>
    <col min="6152" max="6400" width="9" style="57"/>
    <col min="6401" max="6401" width="12.88671875" style="57" customWidth="1"/>
    <col min="6402" max="6403" width="16.44140625" style="57" customWidth="1"/>
    <col min="6404" max="6407" width="15.44140625" style="57" customWidth="1"/>
    <col min="6408" max="6656" width="9" style="57"/>
    <col min="6657" max="6657" width="12.88671875" style="57" customWidth="1"/>
    <col min="6658" max="6659" width="16.44140625" style="57" customWidth="1"/>
    <col min="6660" max="6663" width="15.44140625" style="57" customWidth="1"/>
    <col min="6664" max="6912" width="9" style="57"/>
    <col min="6913" max="6913" width="12.88671875" style="57" customWidth="1"/>
    <col min="6914" max="6915" width="16.44140625" style="57" customWidth="1"/>
    <col min="6916" max="6919" width="15.44140625" style="57" customWidth="1"/>
    <col min="6920" max="7168" width="9" style="57"/>
    <col min="7169" max="7169" width="12.88671875" style="57" customWidth="1"/>
    <col min="7170" max="7171" width="16.44140625" style="57" customWidth="1"/>
    <col min="7172" max="7175" width="15.44140625" style="57" customWidth="1"/>
    <col min="7176" max="7424" width="9" style="57"/>
    <col min="7425" max="7425" width="12.88671875" style="57" customWidth="1"/>
    <col min="7426" max="7427" width="16.44140625" style="57" customWidth="1"/>
    <col min="7428" max="7431" width="15.44140625" style="57" customWidth="1"/>
    <col min="7432" max="7680" width="9" style="57"/>
    <col min="7681" max="7681" width="12.88671875" style="57" customWidth="1"/>
    <col min="7682" max="7683" width="16.44140625" style="57" customWidth="1"/>
    <col min="7684" max="7687" width="15.44140625" style="57" customWidth="1"/>
    <col min="7688" max="7936" width="9" style="57"/>
    <col min="7937" max="7937" width="12.88671875" style="57" customWidth="1"/>
    <col min="7938" max="7939" width="16.44140625" style="57" customWidth="1"/>
    <col min="7940" max="7943" width="15.44140625" style="57" customWidth="1"/>
    <col min="7944" max="8192" width="9" style="57"/>
    <col min="8193" max="8193" width="12.88671875" style="57" customWidth="1"/>
    <col min="8194" max="8195" width="16.44140625" style="57" customWidth="1"/>
    <col min="8196" max="8199" width="15.44140625" style="57" customWidth="1"/>
    <col min="8200" max="8448" width="9" style="57"/>
    <col min="8449" max="8449" width="12.88671875" style="57" customWidth="1"/>
    <col min="8450" max="8451" width="16.44140625" style="57" customWidth="1"/>
    <col min="8452" max="8455" width="15.44140625" style="57" customWidth="1"/>
    <col min="8456" max="8704" width="9" style="57"/>
    <col min="8705" max="8705" width="12.88671875" style="57" customWidth="1"/>
    <col min="8706" max="8707" width="16.44140625" style="57" customWidth="1"/>
    <col min="8708" max="8711" width="15.44140625" style="57" customWidth="1"/>
    <col min="8712" max="8960" width="9" style="57"/>
    <col min="8961" max="8961" width="12.88671875" style="57" customWidth="1"/>
    <col min="8962" max="8963" width="16.44140625" style="57" customWidth="1"/>
    <col min="8964" max="8967" width="15.44140625" style="57" customWidth="1"/>
    <col min="8968" max="9216" width="9" style="57"/>
    <col min="9217" max="9217" width="12.88671875" style="57" customWidth="1"/>
    <col min="9218" max="9219" width="16.44140625" style="57" customWidth="1"/>
    <col min="9220" max="9223" width="15.44140625" style="57" customWidth="1"/>
    <col min="9224" max="9472" width="9" style="57"/>
    <col min="9473" max="9473" width="12.88671875" style="57" customWidth="1"/>
    <col min="9474" max="9475" width="16.44140625" style="57" customWidth="1"/>
    <col min="9476" max="9479" width="15.44140625" style="57" customWidth="1"/>
    <col min="9480" max="9728" width="9" style="57"/>
    <col min="9729" max="9729" width="12.88671875" style="57" customWidth="1"/>
    <col min="9730" max="9731" width="16.44140625" style="57" customWidth="1"/>
    <col min="9732" max="9735" width="15.44140625" style="57" customWidth="1"/>
    <col min="9736" max="9984" width="9" style="57"/>
    <col min="9985" max="9985" width="12.88671875" style="57" customWidth="1"/>
    <col min="9986" max="9987" width="16.44140625" style="57" customWidth="1"/>
    <col min="9988" max="9991" width="15.44140625" style="57" customWidth="1"/>
    <col min="9992" max="10240" width="9" style="57"/>
    <col min="10241" max="10241" width="12.88671875" style="57" customWidth="1"/>
    <col min="10242" max="10243" width="16.44140625" style="57" customWidth="1"/>
    <col min="10244" max="10247" width="15.44140625" style="57" customWidth="1"/>
    <col min="10248" max="10496" width="9" style="57"/>
    <col min="10497" max="10497" width="12.88671875" style="57" customWidth="1"/>
    <col min="10498" max="10499" width="16.44140625" style="57" customWidth="1"/>
    <col min="10500" max="10503" width="15.44140625" style="57" customWidth="1"/>
    <col min="10504" max="10752" width="9" style="57"/>
    <col min="10753" max="10753" width="12.88671875" style="57" customWidth="1"/>
    <col min="10754" max="10755" width="16.44140625" style="57" customWidth="1"/>
    <col min="10756" max="10759" width="15.44140625" style="57" customWidth="1"/>
    <col min="10760" max="11008" width="9" style="57"/>
    <col min="11009" max="11009" width="12.88671875" style="57" customWidth="1"/>
    <col min="11010" max="11011" width="16.44140625" style="57" customWidth="1"/>
    <col min="11012" max="11015" width="15.44140625" style="57" customWidth="1"/>
    <col min="11016" max="11264" width="9" style="57"/>
    <col min="11265" max="11265" width="12.88671875" style="57" customWidth="1"/>
    <col min="11266" max="11267" width="16.44140625" style="57" customWidth="1"/>
    <col min="11268" max="11271" width="15.44140625" style="57" customWidth="1"/>
    <col min="11272" max="11520" width="9" style="57"/>
    <col min="11521" max="11521" width="12.88671875" style="57" customWidth="1"/>
    <col min="11522" max="11523" width="16.44140625" style="57" customWidth="1"/>
    <col min="11524" max="11527" width="15.44140625" style="57" customWidth="1"/>
    <col min="11528" max="11776" width="9" style="57"/>
    <col min="11777" max="11777" width="12.88671875" style="57" customWidth="1"/>
    <col min="11778" max="11779" width="16.44140625" style="57" customWidth="1"/>
    <col min="11780" max="11783" width="15.44140625" style="57" customWidth="1"/>
    <col min="11784" max="12032" width="9" style="57"/>
    <col min="12033" max="12033" width="12.88671875" style="57" customWidth="1"/>
    <col min="12034" max="12035" width="16.44140625" style="57" customWidth="1"/>
    <col min="12036" max="12039" width="15.44140625" style="57" customWidth="1"/>
    <col min="12040" max="12288" width="9" style="57"/>
    <col min="12289" max="12289" width="12.88671875" style="57" customWidth="1"/>
    <col min="12290" max="12291" width="16.44140625" style="57" customWidth="1"/>
    <col min="12292" max="12295" width="15.44140625" style="57" customWidth="1"/>
    <col min="12296" max="12544" width="9" style="57"/>
    <col min="12545" max="12545" width="12.88671875" style="57" customWidth="1"/>
    <col min="12546" max="12547" width="16.44140625" style="57" customWidth="1"/>
    <col min="12548" max="12551" width="15.44140625" style="57" customWidth="1"/>
    <col min="12552" max="12800" width="9" style="57"/>
    <col min="12801" max="12801" width="12.88671875" style="57" customWidth="1"/>
    <col min="12802" max="12803" width="16.44140625" style="57" customWidth="1"/>
    <col min="12804" max="12807" width="15.44140625" style="57" customWidth="1"/>
    <col min="12808" max="13056" width="9" style="57"/>
    <col min="13057" max="13057" width="12.88671875" style="57" customWidth="1"/>
    <col min="13058" max="13059" width="16.44140625" style="57" customWidth="1"/>
    <col min="13060" max="13063" width="15.44140625" style="57" customWidth="1"/>
    <col min="13064" max="13312" width="9" style="57"/>
    <col min="13313" max="13313" width="12.88671875" style="57" customWidth="1"/>
    <col min="13314" max="13315" width="16.44140625" style="57" customWidth="1"/>
    <col min="13316" max="13319" width="15.44140625" style="57" customWidth="1"/>
    <col min="13320" max="13568" width="9" style="57"/>
    <col min="13569" max="13569" width="12.88671875" style="57" customWidth="1"/>
    <col min="13570" max="13571" width="16.44140625" style="57" customWidth="1"/>
    <col min="13572" max="13575" width="15.44140625" style="57" customWidth="1"/>
    <col min="13576" max="13824" width="9" style="57"/>
    <col min="13825" max="13825" width="12.88671875" style="57" customWidth="1"/>
    <col min="13826" max="13827" width="16.44140625" style="57" customWidth="1"/>
    <col min="13828" max="13831" width="15.44140625" style="57" customWidth="1"/>
    <col min="13832" max="14080" width="9" style="57"/>
    <col min="14081" max="14081" width="12.88671875" style="57" customWidth="1"/>
    <col min="14082" max="14083" width="16.44140625" style="57" customWidth="1"/>
    <col min="14084" max="14087" width="15.44140625" style="57" customWidth="1"/>
    <col min="14088" max="14336" width="9" style="57"/>
    <col min="14337" max="14337" width="12.88671875" style="57" customWidth="1"/>
    <col min="14338" max="14339" width="16.44140625" style="57" customWidth="1"/>
    <col min="14340" max="14343" width="15.44140625" style="57" customWidth="1"/>
    <col min="14344" max="14592" width="9" style="57"/>
    <col min="14593" max="14593" width="12.88671875" style="57" customWidth="1"/>
    <col min="14594" max="14595" width="16.44140625" style="57" customWidth="1"/>
    <col min="14596" max="14599" width="15.44140625" style="57" customWidth="1"/>
    <col min="14600" max="14848" width="9" style="57"/>
    <col min="14849" max="14849" width="12.88671875" style="57" customWidth="1"/>
    <col min="14850" max="14851" width="16.44140625" style="57" customWidth="1"/>
    <col min="14852" max="14855" width="15.44140625" style="57" customWidth="1"/>
    <col min="14856" max="15104" width="9" style="57"/>
    <col min="15105" max="15105" width="12.88671875" style="57" customWidth="1"/>
    <col min="15106" max="15107" width="16.44140625" style="57" customWidth="1"/>
    <col min="15108" max="15111" width="15.44140625" style="57" customWidth="1"/>
    <col min="15112" max="15360" width="9" style="57"/>
    <col min="15361" max="15361" width="12.88671875" style="57" customWidth="1"/>
    <col min="15362" max="15363" width="16.44140625" style="57" customWidth="1"/>
    <col min="15364" max="15367" width="15.44140625" style="57" customWidth="1"/>
    <col min="15368" max="15616" width="9" style="57"/>
    <col min="15617" max="15617" width="12.88671875" style="57" customWidth="1"/>
    <col min="15618" max="15619" width="16.44140625" style="57" customWidth="1"/>
    <col min="15620" max="15623" width="15.44140625" style="57" customWidth="1"/>
    <col min="15624" max="15872" width="9" style="57"/>
    <col min="15873" max="15873" width="12.88671875" style="57" customWidth="1"/>
    <col min="15874" max="15875" width="16.44140625" style="57" customWidth="1"/>
    <col min="15876" max="15879" width="15.44140625" style="57" customWidth="1"/>
    <col min="15880" max="16128" width="9" style="57"/>
    <col min="16129" max="16129" width="12.88671875" style="57" customWidth="1"/>
    <col min="16130" max="16131" width="16.44140625" style="57" customWidth="1"/>
    <col min="16132" max="16135" width="15.44140625" style="57" customWidth="1"/>
    <col min="16136" max="16384" width="9" style="57"/>
  </cols>
  <sheetData>
    <row r="2" spans="1:7">
      <c r="A2" s="283" t="s">
        <v>199</v>
      </c>
      <c r="B2" s="283" t="s">
        <v>238</v>
      </c>
      <c r="C2" s="283"/>
      <c r="D2" s="283"/>
      <c r="E2" s="283"/>
      <c r="F2" s="283"/>
      <c r="G2" s="283"/>
    </row>
    <row r="3" spans="1:7">
      <c r="A3" s="283"/>
      <c r="B3" s="188" t="s">
        <v>192</v>
      </c>
      <c r="C3" s="188" t="s">
        <v>193</v>
      </c>
      <c r="D3" s="188" t="s">
        <v>194</v>
      </c>
      <c r="E3" s="188" t="s">
        <v>195</v>
      </c>
      <c r="F3" s="188" t="s">
        <v>196</v>
      </c>
      <c r="G3" s="162" t="s">
        <v>337</v>
      </c>
    </row>
    <row r="4" spans="1:7">
      <c r="A4" s="87" t="s">
        <v>205</v>
      </c>
      <c r="B4" s="100"/>
      <c r="C4" s="100"/>
      <c r="D4" s="100"/>
      <c r="E4" s="100"/>
      <c r="F4" s="100"/>
      <c r="G4" s="100"/>
    </row>
    <row r="5" spans="1:7">
      <c r="A5" s="87" t="s">
        <v>206</v>
      </c>
      <c r="B5" s="100"/>
      <c r="C5" s="100"/>
      <c r="D5" s="100"/>
      <c r="E5" s="100"/>
      <c r="F5" s="100"/>
      <c r="G5" s="100"/>
    </row>
    <row r="6" spans="1:7">
      <c r="A6" s="87" t="s">
        <v>207</v>
      </c>
      <c r="B6" s="100"/>
      <c r="C6" s="100"/>
      <c r="D6" s="100"/>
      <c r="E6" s="100"/>
      <c r="F6" s="100"/>
      <c r="G6" s="100"/>
    </row>
    <row r="7" spans="1:7">
      <c r="A7" s="87" t="s">
        <v>208</v>
      </c>
      <c r="B7" s="100"/>
      <c r="C7" s="100"/>
      <c r="D7" s="100"/>
      <c r="E7" s="100"/>
      <c r="F7" s="100"/>
      <c r="G7" s="100"/>
    </row>
    <row r="8" spans="1:7">
      <c r="A8" s="87" t="s">
        <v>209</v>
      </c>
      <c r="B8" s="100"/>
      <c r="C8" s="100"/>
      <c r="D8" s="100"/>
      <c r="E8" s="100"/>
      <c r="F8" s="100"/>
      <c r="G8" s="100"/>
    </row>
    <row r="9" spans="1:7">
      <c r="A9" s="87" t="s">
        <v>210</v>
      </c>
      <c r="B9" s="100"/>
      <c r="C9" s="100"/>
      <c r="D9" s="100"/>
      <c r="E9" s="100"/>
      <c r="F9" s="100"/>
      <c r="G9" s="100"/>
    </row>
    <row r="10" spans="1:7">
      <c r="A10" s="87" t="s">
        <v>211</v>
      </c>
      <c r="B10" s="100"/>
      <c r="C10" s="100"/>
      <c r="D10" s="100"/>
      <c r="E10" s="100"/>
      <c r="F10" s="100"/>
      <c r="G10" s="100"/>
    </row>
    <row r="11" spans="1:7">
      <c r="A11" s="87" t="s">
        <v>212</v>
      </c>
      <c r="B11" s="100"/>
      <c r="C11" s="100"/>
      <c r="D11" s="100"/>
      <c r="E11" s="100"/>
      <c r="F11" s="100"/>
      <c r="G11" s="100"/>
    </row>
    <row r="12" spans="1:7">
      <c r="A12" s="87" t="s">
        <v>213</v>
      </c>
      <c r="B12" s="100"/>
      <c r="C12" s="100"/>
      <c r="D12" s="100"/>
      <c r="E12" s="100"/>
      <c r="F12" s="100"/>
      <c r="G12" s="100"/>
    </row>
    <row r="13" spans="1:7">
      <c r="A13" s="87" t="s">
        <v>214</v>
      </c>
      <c r="B13" s="100"/>
      <c r="C13" s="100"/>
      <c r="D13" s="100"/>
      <c r="E13" s="100"/>
      <c r="F13" s="100"/>
      <c r="G13" s="100"/>
    </row>
    <row r="14" spans="1:7">
      <c r="A14" s="87" t="s">
        <v>215</v>
      </c>
      <c r="B14" s="100"/>
      <c r="C14" s="100"/>
      <c r="D14" s="100"/>
      <c r="E14" s="100"/>
      <c r="F14" s="100"/>
      <c r="G14" s="100"/>
    </row>
    <row r="15" spans="1:7">
      <c r="A15" s="87" t="s">
        <v>216</v>
      </c>
      <c r="B15" s="100"/>
      <c r="C15" s="100"/>
      <c r="D15" s="100"/>
      <c r="E15" s="100"/>
      <c r="F15" s="100"/>
      <c r="G15" s="100"/>
    </row>
    <row r="16" spans="1:7">
      <c r="A16" s="164" t="s">
        <v>32</v>
      </c>
      <c r="B16" s="174">
        <f t="shared" ref="B16:G16" si="0">SUM(B4:B15)</f>
        <v>0</v>
      </c>
      <c r="C16" s="174">
        <f t="shared" si="0"/>
        <v>0</v>
      </c>
      <c r="D16" s="174">
        <f t="shared" si="0"/>
        <v>0</v>
      </c>
      <c r="E16" s="174">
        <f t="shared" si="0"/>
        <v>0</v>
      </c>
      <c r="F16" s="174">
        <f t="shared" si="0"/>
        <v>0</v>
      </c>
      <c r="G16" s="174">
        <f t="shared" si="0"/>
        <v>0</v>
      </c>
    </row>
    <row r="17" spans="1:7">
      <c r="A17" s="164" t="s">
        <v>228</v>
      </c>
      <c r="B17" s="174" t="e">
        <f t="shared" ref="B17:G17" si="1">AVERAGE(B4:B15)</f>
        <v>#DIV/0!</v>
      </c>
      <c r="C17" s="174" t="e">
        <f t="shared" si="1"/>
        <v>#DIV/0!</v>
      </c>
      <c r="D17" s="174" t="e">
        <f t="shared" si="1"/>
        <v>#DIV/0!</v>
      </c>
      <c r="E17" s="174" t="e">
        <f t="shared" si="1"/>
        <v>#DIV/0!</v>
      </c>
      <c r="F17" s="174" t="e">
        <f t="shared" si="1"/>
        <v>#DIV/0!</v>
      </c>
      <c r="G17" s="174" t="e">
        <f t="shared" si="1"/>
        <v>#DIV/0!</v>
      </c>
    </row>
  </sheetData>
  <mergeCells count="2">
    <mergeCell ref="A2:A3"/>
    <mergeCell ref="B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G80"/>
  <sheetViews>
    <sheetView topLeftCell="BI1" zoomScale="60" zoomScaleNormal="60" workbookViewId="0">
      <pane ySplit="3" topLeftCell="A4" activePane="bottomLeft" state="frozen"/>
      <selection activeCell="I10" sqref="I10"/>
      <selection pane="bottomLeft" activeCell="CH10" sqref="CH10"/>
    </sheetView>
  </sheetViews>
  <sheetFormatPr defaultColWidth="9" defaultRowHeight="24.6"/>
  <cols>
    <col min="1" max="1" width="15.109375" style="102" customWidth="1"/>
    <col min="2" max="5" width="9.5546875" style="102" customWidth="1"/>
    <col min="6" max="256" width="9" style="102"/>
    <col min="257" max="257" width="15.109375" style="102" customWidth="1"/>
    <col min="258" max="261" width="9.5546875" style="102" customWidth="1"/>
    <col min="262" max="512" width="9" style="102"/>
    <col min="513" max="513" width="15.109375" style="102" customWidth="1"/>
    <col min="514" max="517" width="9.5546875" style="102" customWidth="1"/>
    <col min="518" max="768" width="9" style="102"/>
    <col min="769" max="769" width="15.109375" style="102" customWidth="1"/>
    <col min="770" max="773" width="9.5546875" style="102" customWidth="1"/>
    <col min="774" max="1024" width="9" style="102"/>
    <col min="1025" max="1025" width="15.109375" style="102" customWidth="1"/>
    <col min="1026" max="1029" width="9.5546875" style="102" customWidth="1"/>
    <col min="1030" max="1280" width="9" style="102"/>
    <col min="1281" max="1281" width="15.109375" style="102" customWidth="1"/>
    <col min="1282" max="1285" width="9.5546875" style="102" customWidth="1"/>
    <col min="1286" max="1536" width="9" style="102"/>
    <col min="1537" max="1537" width="15.109375" style="102" customWidth="1"/>
    <col min="1538" max="1541" width="9.5546875" style="102" customWidth="1"/>
    <col min="1542" max="1792" width="9" style="102"/>
    <col min="1793" max="1793" width="15.109375" style="102" customWidth="1"/>
    <col min="1794" max="1797" width="9.5546875" style="102" customWidth="1"/>
    <col min="1798" max="2048" width="9" style="102"/>
    <col min="2049" max="2049" width="15.109375" style="102" customWidth="1"/>
    <col min="2050" max="2053" width="9.5546875" style="102" customWidth="1"/>
    <col min="2054" max="2304" width="9" style="102"/>
    <col min="2305" max="2305" width="15.109375" style="102" customWidth="1"/>
    <col min="2306" max="2309" width="9.5546875" style="102" customWidth="1"/>
    <col min="2310" max="2560" width="9" style="102"/>
    <col min="2561" max="2561" width="15.109375" style="102" customWidth="1"/>
    <col min="2562" max="2565" width="9.5546875" style="102" customWidth="1"/>
    <col min="2566" max="2816" width="9" style="102"/>
    <col min="2817" max="2817" width="15.109375" style="102" customWidth="1"/>
    <col min="2818" max="2821" width="9.5546875" style="102" customWidth="1"/>
    <col min="2822" max="3072" width="9" style="102"/>
    <col min="3073" max="3073" width="15.109375" style="102" customWidth="1"/>
    <col min="3074" max="3077" width="9.5546875" style="102" customWidth="1"/>
    <col min="3078" max="3328" width="9" style="102"/>
    <col min="3329" max="3329" width="15.109375" style="102" customWidth="1"/>
    <col min="3330" max="3333" width="9.5546875" style="102" customWidth="1"/>
    <col min="3334" max="3584" width="9" style="102"/>
    <col min="3585" max="3585" width="15.109375" style="102" customWidth="1"/>
    <col min="3586" max="3589" width="9.5546875" style="102" customWidth="1"/>
    <col min="3590" max="3840" width="9" style="102"/>
    <col min="3841" max="3841" width="15.109375" style="102" customWidth="1"/>
    <col min="3842" max="3845" width="9.5546875" style="102" customWidth="1"/>
    <col min="3846" max="4096" width="9" style="102"/>
    <col min="4097" max="4097" width="15.109375" style="102" customWidth="1"/>
    <col min="4098" max="4101" width="9.5546875" style="102" customWidth="1"/>
    <col min="4102" max="4352" width="9" style="102"/>
    <col min="4353" max="4353" width="15.109375" style="102" customWidth="1"/>
    <col min="4354" max="4357" width="9.5546875" style="102" customWidth="1"/>
    <col min="4358" max="4608" width="9" style="102"/>
    <col min="4609" max="4609" width="15.109375" style="102" customWidth="1"/>
    <col min="4610" max="4613" width="9.5546875" style="102" customWidth="1"/>
    <col min="4614" max="4864" width="9" style="102"/>
    <col min="4865" max="4865" width="15.109375" style="102" customWidth="1"/>
    <col min="4866" max="4869" width="9.5546875" style="102" customWidth="1"/>
    <col min="4870" max="5120" width="9" style="102"/>
    <col min="5121" max="5121" width="15.109375" style="102" customWidth="1"/>
    <col min="5122" max="5125" width="9.5546875" style="102" customWidth="1"/>
    <col min="5126" max="5376" width="9" style="102"/>
    <col min="5377" max="5377" width="15.109375" style="102" customWidth="1"/>
    <col min="5378" max="5381" width="9.5546875" style="102" customWidth="1"/>
    <col min="5382" max="5632" width="9" style="102"/>
    <col min="5633" max="5633" width="15.109375" style="102" customWidth="1"/>
    <col min="5634" max="5637" width="9.5546875" style="102" customWidth="1"/>
    <col min="5638" max="5888" width="9" style="102"/>
    <col min="5889" max="5889" width="15.109375" style="102" customWidth="1"/>
    <col min="5890" max="5893" width="9.5546875" style="102" customWidth="1"/>
    <col min="5894" max="6144" width="9" style="102"/>
    <col min="6145" max="6145" width="15.109375" style="102" customWidth="1"/>
    <col min="6146" max="6149" width="9.5546875" style="102" customWidth="1"/>
    <col min="6150" max="6400" width="9" style="102"/>
    <col min="6401" max="6401" width="15.109375" style="102" customWidth="1"/>
    <col min="6402" max="6405" width="9.5546875" style="102" customWidth="1"/>
    <col min="6406" max="6656" width="9" style="102"/>
    <col min="6657" max="6657" width="15.109375" style="102" customWidth="1"/>
    <col min="6658" max="6661" width="9.5546875" style="102" customWidth="1"/>
    <col min="6662" max="6912" width="9" style="102"/>
    <col min="6913" max="6913" width="15.109375" style="102" customWidth="1"/>
    <col min="6914" max="6917" width="9.5546875" style="102" customWidth="1"/>
    <col min="6918" max="7168" width="9" style="102"/>
    <col min="7169" max="7169" width="15.109375" style="102" customWidth="1"/>
    <col min="7170" max="7173" width="9.5546875" style="102" customWidth="1"/>
    <col min="7174" max="7424" width="9" style="102"/>
    <col min="7425" max="7425" width="15.109375" style="102" customWidth="1"/>
    <col min="7426" max="7429" width="9.5546875" style="102" customWidth="1"/>
    <col min="7430" max="7680" width="9" style="102"/>
    <col min="7681" max="7681" width="15.109375" style="102" customWidth="1"/>
    <col min="7682" max="7685" width="9.5546875" style="102" customWidth="1"/>
    <col min="7686" max="7936" width="9" style="102"/>
    <col min="7937" max="7937" width="15.109375" style="102" customWidth="1"/>
    <col min="7938" max="7941" width="9.5546875" style="102" customWidth="1"/>
    <col min="7942" max="8192" width="9" style="102"/>
    <col min="8193" max="8193" width="15.109375" style="102" customWidth="1"/>
    <col min="8194" max="8197" width="9.5546875" style="102" customWidth="1"/>
    <col min="8198" max="8448" width="9" style="102"/>
    <col min="8449" max="8449" width="15.109375" style="102" customWidth="1"/>
    <col min="8450" max="8453" width="9.5546875" style="102" customWidth="1"/>
    <col min="8454" max="8704" width="9" style="102"/>
    <col min="8705" max="8705" width="15.109375" style="102" customWidth="1"/>
    <col min="8706" max="8709" width="9.5546875" style="102" customWidth="1"/>
    <col min="8710" max="8960" width="9" style="102"/>
    <col min="8961" max="8961" width="15.109375" style="102" customWidth="1"/>
    <col min="8962" max="8965" width="9.5546875" style="102" customWidth="1"/>
    <col min="8966" max="9216" width="9" style="102"/>
    <col min="9217" max="9217" width="15.109375" style="102" customWidth="1"/>
    <col min="9218" max="9221" width="9.5546875" style="102" customWidth="1"/>
    <col min="9222" max="9472" width="9" style="102"/>
    <col min="9473" max="9473" width="15.109375" style="102" customWidth="1"/>
    <col min="9474" max="9477" width="9.5546875" style="102" customWidth="1"/>
    <col min="9478" max="9728" width="9" style="102"/>
    <col min="9729" max="9729" width="15.109375" style="102" customWidth="1"/>
    <col min="9730" max="9733" width="9.5546875" style="102" customWidth="1"/>
    <col min="9734" max="9984" width="9" style="102"/>
    <col min="9985" max="9985" width="15.109375" style="102" customWidth="1"/>
    <col min="9986" max="9989" width="9.5546875" style="102" customWidth="1"/>
    <col min="9990" max="10240" width="9" style="102"/>
    <col min="10241" max="10241" width="15.109375" style="102" customWidth="1"/>
    <col min="10242" max="10245" width="9.5546875" style="102" customWidth="1"/>
    <col min="10246" max="10496" width="9" style="102"/>
    <col min="10497" max="10497" width="15.109375" style="102" customWidth="1"/>
    <col min="10498" max="10501" width="9.5546875" style="102" customWidth="1"/>
    <col min="10502" max="10752" width="9" style="102"/>
    <col min="10753" max="10753" width="15.109375" style="102" customWidth="1"/>
    <col min="10754" max="10757" width="9.5546875" style="102" customWidth="1"/>
    <col min="10758" max="11008" width="9" style="102"/>
    <col min="11009" max="11009" width="15.109375" style="102" customWidth="1"/>
    <col min="11010" max="11013" width="9.5546875" style="102" customWidth="1"/>
    <col min="11014" max="11264" width="9" style="102"/>
    <col min="11265" max="11265" width="15.109375" style="102" customWidth="1"/>
    <col min="11266" max="11269" width="9.5546875" style="102" customWidth="1"/>
    <col min="11270" max="11520" width="9" style="102"/>
    <col min="11521" max="11521" width="15.109375" style="102" customWidth="1"/>
    <col min="11522" max="11525" width="9.5546875" style="102" customWidth="1"/>
    <col min="11526" max="11776" width="9" style="102"/>
    <col min="11777" max="11777" width="15.109375" style="102" customWidth="1"/>
    <col min="11778" max="11781" width="9.5546875" style="102" customWidth="1"/>
    <col min="11782" max="12032" width="9" style="102"/>
    <col min="12033" max="12033" width="15.109375" style="102" customWidth="1"/>
    <col min="12034" max="12037" width="9.5546875" style="102" customWidth="1"/>
    <col min="12038" max="12288" width="9" style="102"/>
    <col min="12289" max="12289" width="15.109375" style="102" customWidth="1"/>
    <col min="12290" max="12293" width="9.5546875" style="102" customWidth="1"/>
    <col min="12294" max="12544" width="9" style="102"/>
    <col min="12545" max="12545" width="15.109375" style="102" customWidth="1"/>
    <col min="12546" max="12549" width="9.5546875" style="102" customWidth="1"/>
    <col min="12550" max="12800" width="9" style="102"/>
    <col min="12801" max="12801" width="15.109375" style="102" customWidth="1"/>
    <col min="12802" max="12805" width="9.5546875" style="102" customWidth="1"/>
    <col min="12806" max="13056" width="9" style="102"/>
    <col min="13057" max="13057" width="15.109375" style="102" customWidth="1"/>
    <col min="13058" max="13061" width="9.5546875" style="102" customWidth="1"/>
    <col min="13062" max="13312" width="9" style="102"/>
    <col min="13313" max="13313" width="15.109375" style="102" customWidth="1"/>
    <col min="13314" max="13317" width="9.5546875" style="102" customWidth="1"/>
    <col min="13318" max="13568" width="9" style="102"/>
    <col min="13569" max="13569" width="15.109375" style="102" customWidth="1"/>
    <col min="13570" max="13573" width="9.5546875" style="102" customWidth="1"/>
    <col min="13574" max="13824" width="9" style="102"/>
    <col min="13825" max="13825" width="15.109375" style="102" customWidth="1"/>
    <col min="13826" max="13829" width="9.5546875" style="102" customWidth="1"/>
    <col min="13830" max="14080" width="9" style="102"/>
    <col min="14081" max="14081" width="15.109375" style="102" customWidth="1"/>
    <col min="14082" max="14085" width="9.5546875" style="102" customWidth="1"/>
    <col min="14086" max="14336" width="9" style="102"/>
    <col min="14337" max="14337" width="15.109375" style="102" customWidth="1"/>
    <col min="14338" max="14341" width="9.5546875" style="102" customWidth="1"/>
    <col min="14342" max="14592" width="9" style="102"/>
    <col min="14593" max="14593" width="15.109375" style="102" customWidth="1"/>
    <col min="14594" max="14597" width="9.5546875" style="102" customWidth="1"/>
    <col min="14598" max="14848" width="9" style="102"/>
    <col min="14849" max="14849" width="15.109375" style="102" customWidth="1"/>
    <col min="14850" max="14853" width="9.5546875" style="102" customWidth="1"/>
    <col min="14854" max="15104" width="9" style="102"/>
    <col min="15105" max="15105" width="15.109375" style="102" customWidth="1"/>
    <col min="15106" max="15109" width="9.5546875" style="102" customWidth="1"/>
    <col min="15110" max="15360" width="9" style="102"/>
    <col min="15361" max="15361" width="15.109375" style="102" customWidth="1"/>
    <col min="15362" max="15365" width="9.5546875" style="102" customWidth="1"/>
    <col min="15366" max="15616" width="9" style="102"/>
    <col min="15617" max="15617" width="15.109375" style="102" customWidth="1"/>
    <col min="15618" max="15621" width="9.5546875" style="102" customWidth="1"/>
    <col min="15622" max="15872" width="9" style="102"/>
    <col min="15873" max="15873" width="15.109375" style="102" customWidth="1"/>
    <col min="15874" max="15877" width="9.5546875" style="102" customWidth="1"/>
    <col min="15878" max="16128" width="9" style="102"/>
    <col min="16129" max="16129" width="15.109375" style="102" customWidth="1"/>
    <col min="16130" max="16133" width="9.5546875" style="102" customWidth="1"/>
    <col min="16134" max="16384" width="9" style="102"/>
  </cols>
  <sheetData>
    <row r="1" spans="1:85" ht="26.25" customHeight="1">
      <c r="A1" s="101" t="s">
        <v>373</v>
      </c>
    </row>
    <row r="2" spans="1:85" ht="25.2" thickBot="1">
      <c r="A2" s="103" t="s">
        <v>239</v>
      </c>
      <c r="BL2" s="104"/>
    </row>
    <row r="3" spans="1:85" ht="25.2" thickBot="1">
      <c r="A3" s="105" t="s">
        <v>240</v>
      </c>
      <c r="B3" s="106">
        <v>21551</v>
      </c>
      <c r="C3" s="106">
        <v>21582</v>
      </c>
      <c r="D3" s="106">
        <v>21610</v>
      </c>
      <c r="E3" s="107">
        <v>21641</v>
      </c>
      <c r="F3" s="107">
        <v>21671</v>
      </c>
      <c r="G3" s="108">
        <v>21702</v>
      </c>
      <c r="H3" s="108">
        <v>21732</v>
      </c>
      <c r="I3" s="108">
        <v>21763</v>
      </c>
      <c r="J3" s="108">
        <v>21794</v>
      </c>
      <c r="K3" s="107">
        <v>21824</v>
      </c>
      <c r="L3" s="107">
        <v>21855</v>
      </c>
      <c r="M3" s="107">
        <v>21885</v>
      </c>
      <c r="N3" s="109">
        <v>21916</v>
      </c>
      <c r="O3" s="109">
        <v>21947</v>
      </c>
      <c r="P3" s="109">
        <v>21976</v>
      </c>
      <c r="Q3" s="109">
        <v>22007</v>
      </c>
      <c r="R3" s="109">
        <v>22037</v>
      </c>
      <c r="S3" s="109">
        <v>22068</v>
      </c>
      <c r="T3" s="109">
        <v>22098</v>
      </c>
      <c r="U3" s="109">
        <v>22129</v>
      </c>
      <c r="V3" s="109">
        <v>22160</v>
      </c>
      <c r="W3" s="109">
        <v>22190</v>
      </c>
      <c r="X3" s="109">
        <v>22221</v>
      </c>
      <c r="Y3" s="109">
        <v>22251</v>
      </c>
      <c r="Z3" s="107">
        <v>22282</v>
      </c>
      <c r="AA3" s="107">
        <v>22313</v>
      </c>
      <c r="AB3" s="107">
        <v>22341</v>
      </c>
      <c r="AC3" s="107">
        <v>22372</v>
      </c>
      <c r="AD3" s="107">
        <v>22402</v>
      </c>
      <c r="AE3" s="107">
        <v>22433</v>
      </c>
      <c r="AF3" s="107">
        <v>22463</v>
      </c>
      <c r="AG3" s="107">
        <v>22494</v>
      </c>
      <c r="AH3" s="107">
        <v>22525</v>
      </c>
      <c r="AI3" s="107">
        <v>22555</v>
      </c>
      <c r="AJ3" s="107">
        <v>22586</v>
      </c>
      <c r="AK3" s="107">
        <v>22616</v>
      </c>
      <c r="AL3" s="109">
        <v>22647</v>
      </c>
      <c r="AM3" s="109">
        <v>22678</v>
      </c>
      <c r="AN3" s="109">
        <v>22706</v>
      </c>
      <c r="AO3" s="109">
        <v>22737</v>
      </c>
      <c r="AP3" s="109">
        <v>22767</v>
      </c>
      <c r="AQ3" s="109">
        <v>22798</v>
      </c>
      <c r="AR3" s="109">
        <v>22828</v>
      </c>
      <c r="AS3" s="109">
        <v>22859</v>
      </c>
      <c r="AT3" s="109">
        <v>22890</v>
      </c>
      <c r="AU3" s="109">
        <v>22920</v>
      </c>
      <c r="AV3" s="109">
        <v>22951</v>
      </c>
      <c r="AW3" s="109">
        <v>22981</v>
      </c>
      <c r="AX3" s="107">
        <v>23012</v>
      </c>
      <c r="AY3" s="107">
        <v>23043</v>
      </c>
      <c r="AZ3" s="107">
        <v>23071</v>
      </c>
      <c r="BA3" s="107">
        <v>23102</v>
      </c>
      <c r="BB3" s="107">
        <v>23132</v>
      </c>
      <c r="BC3" s="107">
        <v>23163</v>
      </c>
      <c r="BD3" s="107">
        <v>23193</v>
      </c>
      <c r="BE3" s="107">
        <v>23224</v>
      </c>
      <c r="BF3" s="106">
        <v>23255</v>
      </c>
      <c r="BG3" s="106">
        <v>23285</v>
      </c>
      <c r="BH3" s="106">
        <v>23316</v>
      </c>
      <c r="BI3" s="106">
        <v>23346</v>
      </c>
      <c r="BJ3" s="110">
        <v>23377</v>
      </c>
      <c r="BK3" s="110">
        <v>23408</v>
      </c>
      <c r="BL3" s="110">
        <v>23437</v>
      </c>
      <c r="BM3" s="110">
        <v>23468</v>
      </c>
      <c r="BN3" s="110">
        <v>23498</v>
      </c>
      <c r="BO3" s="110">
        <v>23529</v>
      </c>
      <c r="BP3" s="110">
        <v>23559</v>
      </c>
      <c r="BQ3" s="110">
        <v>23590</v>
      </c>
      <c r="BR3" s="110">
        <v>23621</v>
      </c>
      <c r="BS3" s="110">
        <v>23651</v>
      </c>
      <c r="BT3" s="110">
        <v>23682</v>
      </c>
      <c r="BU3" s="110">
        <v>23712</v>
      </c>
      <c r="BV3" s="107">
        <v>23743</v>
      </c>
      <c r="BW3" s="107">
        <v>23774</v>
      </c>
      <c r="BX3" s="107">
        <v>23802</v>
      </c>
      <c r="BY3" s="107">
        <v>23833</v>
      </c>
      <c r="BZ3" s="107">
        <v>23863</v>
      </c>
      <c r="CA3" s="107">
        <v>23894</v>
      </c>
      <c r="CB3" s="107">
        <v>23924</v>
      </c>
      <c r="CC3" s="107">
        <v>23955</v>
      </c>
      <c r="CD3" s="107">
        <v>23986</v>
      </c>
      <c r="CE3" s="107">
        <v>24016</v>
      </c>
      <c r="CF3" s="107">
        <v>24047</v>
      </c>
      <c r="CG3" s="107">
        <v>24077</v>
      </c>
    </row>
    <row r="4" spans="1:85" s="104" customFormat="1" ht="27.6" thickBot="1">
      <c r="A4" s="111" t="s">
        <v>241</v>
      </c>
      <c r="B4" s="112">
        <v>28</v>
      </c>
      <c r="C4" s="112">
        <v>28.9</v>
      </c>
      <c r="D4" s="113">
        <v>30.2</v>
      </c>
      <c r="E4" s="114">
        <v>30.7</v>
      </c>
      <c r="F4" s="114">
        <v>31.8</v>
      </c>
      <c r="G4" s="115">
        <v>29.6</v>
      </c>
      <c r="H4" s="115">
        <v>29.6</v>
      </c>
      <c r="I4" s="115">
        <v>29.7</v>
      </c>
      <c r="J4" s="115">
        <v>28.7</v>
      </c>
      <c r="K4" s="114">
        <v>28.7</v>
      </c>
      <c r="L4" s="114">
        <v>29.1</v>
      </c>
      <c r="M4" s="114">
        <v>28</v>
      </c>
      <c r="N4" s="114">
        <v>28</v>
      </c>
      <c r="O4" s="114">
        <v>28.9</v>
      </c>
      <c r="P4" s="114">
        <v>30.2</v>
      </c>
      <c r="Q4" s="114">
        <v>30.7</v>
      </c>
      <c r="R4" s="116">
        <v>29.7</v>
      </c>
      <c r="S4" s="116">
        <v>29.8</v>
      </c>
      <c r="T4" s="116">
        <v>28.9</v>
      </c>
      <c r="U4" s="116">
        <v>29.3</v>
      </c>
      <c r="V4" s="116">
        <v>29.3</v>
      </c>
      <c r="W4" s="114">
        <v>28.7</v>
      </c>
      <c r="X4" s="114">
        <v>29.1</v>
      </c>
      <c r="Y4" s="114">
        <v>28</v>
      </c>
      <c r="Z4" s="117">
        <v>28</v>
      </c>
      <c r="AA4" s="117">
        <v>27.6</v>
      </c>
      <c r="AB4" s="117">
        <v>29.5</v>
      </c>
      <c r="AC4" s="117">
        <v>29.2</v>
      </c>
      <c r="AD4" s="117">
        <v>29.6</v>
      </c>
      <c r="AE4" s="117">
        <v>29.7</v>
      </c>
      <c r="AF4" s="117">
        <v>29</v>
      </c>
      <c r="AG4" s="117">
        <v>28.6</v>
      </c>
      <c r="AH4" s="118">
        <v>28.6</v>
      </c>
      <c r="AI4" s="119">
        <v>28.8</v>
      </c>
      <c r="AJ4" s="119">
        <v>29.1</v>
      </c>
      <c r="AK4" s="119">
        <v>28.8</v>
      </c>
      <c r="AL4" s="119">
        <v>28</v>
      </c>
      <c r="AM4" s="119">
        <v>29.5</v>
      </c>
      <c r="AN4" s="119">
        <v>30.2</v>
      </c>
      <c r="AO4" s="119">
        <v>31.7</v>
      </c>
      <c r="AP4" s="119">
        <v>31.3</v>
      </c>
      <c r="AQ4" s="118">
        <v>30.1</v>
      </c>
      <c r="AR4" s="118">
        <v>29.5</v>
      </c>
      <c r="AS4" s="118">
        <v>29</v>
      </c>
      <c r="AT4" s="120">
        <v>29.43218390804595</v>
      </c>
      <c r="AU4" s="120">
        <v>30.311290322580625</v>
      </c>
      <c r="AV4" s="120">
        <v>29.25689655172415</v>
      </c>
      <c r="AW4" s="120">
        <v>26.943548387096772</v>
      </c>
      <c r="AX4" s="118">
        <v>29.1</v>
      </c>
      <c r="AY4" s="118">
        <v>29.1</v>
      </c>
      <c r="AZ4" s="118">
        <v>30.2</v>
      </c>
      <c r="BA4" s="118">
        <v>30.7</v>
      </c>
      <c r="BB4" s="118">
        <v>31.7</v>
      </c>
      <c r="BC4" s="118">
        <v>30.1</v>
      </c>
      <c r="BD4" s="118">
        <v>29.9</v>
      </c>
      <c r="BE4" s="118">
        <v>29.4</v>
      </c>
      <c r="BF4" s="121">
        <v>29.4</v>
      </c>
      <c r="BG4" s="122">
        <v>27.3</v>
      </c>
      <c r="BH4" s="122">
        <v>28.7</v>
      </c>
      <c r="BI4" s="122">
        <v>27.5</v>
      </c>
      <c r="BJ4" s="122">
        <v>26.4</v>
      </c>
      <c r="BK4" s="122">
        <v>28.4</v>
      </c>
      <c r="BL4" s="122">
        <v>30</v>
      </c>
      <c r="BM4" s="122">
        <v>29.8</v>
      </c>
      <c r="BN4" s="122">
        <v>30.6</v>
      </c>
      <c r="BO4" s="121">
        <v>30.4</v>
      </c>
      <c r="BP4" s="121">
        <v>29.4</v>
      </c>
      <c r="BQ4" s="121">
        <v>29.5</v>
      </c>
      <c r="BR4" s="121">
        <v>28.3</v>
      </c>
      <c r="BS4" s="122">
        <v>28.5</v>
      </c>
      <c r="BT4" s="122">
        <v>28.6</v>
      </c>
      <c r="BU4" s="122">
        <v>27.4</v>
      </c>
      <c r="BV4" s="122">
        <v>28.7</v>
      </c>
      <c r="BW4" s="122">
        <v>28.5</v>
      </c>
      <c r="BX4" s="122">
        <v>30.2</v>
      </c>
      <c r="BY4" s="122">
        <v>30.6</v>
      </c>
      <c r="BZ4" s="122">
        <v>29.5</v>
      </c>
      <c r="CA4" s="121">
        <v>30.1</v>
      </c>
      <c r="CB4" s="121">
        <v>29.3</v>
      </c>
      <c r="CC4" s="121">
        <v>28.6</v>
      </c>
    </row>
    <row r="5" spans="1:85" ht="27.6" thickBot="1">
      <c r="A5" s="123" t="s">
        <v>242</v>
      </c>
      <c r="B5" s="124">
        <v>28</v>
      </c>
      <c r="C5" s="124">
        <v>28.9</v>
      </c>
      <c r="D5" s="125">
        <v>30.2</v>
      </c>
      <c r="E5" s="126">
        <v>30.7</v>
      </c>
      <c r="F5" s="126">
        <v>31.8</v>
      </c>
      <c r="G5" s="127">
        <v>29.6</v>
      </c>
      <c r="H5" s="127">
        <v>29.6</v>
      </c>
      <c r="I5" s="127">
        <v>29.7</v>
      </c>
      <c r="J5" s="127">
        <v>28.7</v>
      </c>
      <c r="K5" s="126">
        <v>28.7</v>
      </c>
      <c r="L5" s="126">
        <v>29.1</v>
      </c>
      <c r="M5" s="126">
        <v>28</v>
      </c>
      <c r="N5" s="126">
        <v>28</v>
      </c>
      <c r="O5" s="126">
        <v>28.9</v>
      </c>
      <c r="P5" s="126">
        <v>30.2</v>
      </c>
      <c r="Q5" s="126">
        <v>30.7</v>
      </c>
      <c r="R5" s="116">
        <v>29.7</v>
      </c>
      <c r="S5" s="116">
        <v>29.8</v>
      </c>
      <c r="T5" s="116">
        <v>28.9</v>
      </c>
      <c r="U5" s="116">
        <v>29.3</v>
      </c>
      <c r="V5" s="116">
        <v>29.3</v>
      </c>
      <c r="W5" s="126">
        <v>28.7</v>
      </c>
      <c r="X5" s="126">
        <v>29.1</v>
      </c>
      <c r="Y5" s="126">
        <v>28</v>
      </c>
      <c r="Z5" s="117">
        <v>28</v>
      </c>
      <c r="AA5" s="117">
        <v>27.6</v>
      </c>
      <c r="AB5" s="117">
        <v>29.5</v>
      </c>
      <c r="AC5" s="117">
        <v>29.2</v>
      </c>
      <c r="AD5" s="117">
        <v>29.6</v>
      </c>
      <c r="AE5" s="117">
        <v>29.7</v>
      </c>
      <c r="AF5" s="117">
        <v>29</v>
      </c>
      <c r="AG5" s="117">
        <v>28.6</v>
      </c>
      <c r="AH5" s="118">
        <v>28.6</v>
      </c>
      <c r="AI5" s="119">
        <v>28.8</v>
      </c>
      <c r="AJ5" s="119">
        <v>29.1</v>
      </c>
      <c r="AK5" s="119">
        <v>28.8</v>
      </c>
      <c r="AL5" s="119">
        <v>28</v>
      </c>
      <c r="AM5" s="119">
        <v>29.5</v>
      </c>
      <c r="AN5" s="119">
        <v>30.2</v>
      </c>
      <c r="AO5" s="119">
        <v>31.7</v>
      </c>
      <c r="AP5" s="119">
        <v>31.3</v>
      </c>
      <c r="AQ5" s="118">
        <v>30.1</v>
      </c>
      <c r="AR5" s="118">
        <v>29.5</v>
      </c>
      <c r="AS5" s="118">
        <v>29</v>
      </c>
      <c r="AT5" s="120">
        <v>28.6</v>
      </c>
      <c r="AU5" s="120">
        <v>29.5</v>
      </c>
      <c r="AV5" s="120">
        <v>28.8</v>
      </c>
      <c r="AW5" s="120">
        <v>27.5</v>
      </c>
      <c r="AX5" s="120">
        <v>29.1</v>
      </c>
      <c r="AY5" s="120">
        <v>29.1</v>
      </c>
      <c r="AZ5" s="120">
        <v>30.2</v>
      </c>
      <c r="BA5" s="120">
        <v>30.7</v>
      </c>
      <c r="BB5" s="120">
        <v>31.7</v>
      </c>
      <c r="BC5" s="120">
        <v>30.1</v>
      </c>
      <c r="BD5" s="120">
        <v>29.9</v>
      </c>
      <c r="BE5" s="120">
        <v>29.4</v>
      </c>
      <c r="BF5" s="121">
        <v>29.4</v>
      </c>
      <c r="BG5" s="122">
        <v>27.3</v>
      </c>
      <c r="BH5" s="122">
        <v>28.7</v>
      </c>
      <c r="BI5" s="122">
        <v>27.5</v>
      </c>
      <c r="BJ5" s="122">
        <v>26.4</v>
      </c>
      <c r="BK5" s="122">
        <v>28.4</v>
      </c>
      <c r="BL5" s="122">
        <v>30</v>
      </c>
      <c r="BM5" s="122">
        <v>29.8</v>
      </c>
      <c r="BN5" s="122">
        <v>30.6</v>
      </c>
      <c r="BO5" s="121">
        <v>30.4</v>
      </c>
      <c r="BP5" s="121">
        <v>29.4</v>
      </c>
      <c r="BQ5" s="121">
        <v>29.5</v>
      </c>
      <c r="BR5" s="121">
        <v>28.3</v>
      </c>
      <c r="BS5" s="122">
        <v>28.5</v>
      </c>
      <c r="BT5" s="122">
        <v>28.6</v>
      </c>
      <c r="BU5" s="122">
        <v>27.4</v>
      </c>
      <c r="BV5" s="122">
        <v>28.7</v>
      </c>
      <c r="BW5" s="122">
        <v>28.5</v>
      </c>
      <c r="BX5" s="122">
        <v>30.2</v>
      </c>
      <c r="BY5" s="122">
        <v>30.6</v>
      </c>
      <c r="BZ5" s="122">
        <v>29.5</v>
      </c>
      <c r="CA5" s="121">
        <v>30.1</v>
      </c>
      <c r="CB5" s="121">
        <v>29.3</v>
      </c>
      <c r="CC5" s="121">
        <v>28.6</v>
      </c>
    </row>
    <row r="6" spans="1:85" ht="27.6" thickBot="1">
      <c r="A6" s="123" t="s">
        <v>243</v>
      </c>
      <c r="B6" s="124">
        <v>28</v>
      </c>
      <c r="C6" s="124">
        <v>28.9</v>
      </c>
      <c r="D6" s="125">
        <v>30.2</v>
      </c>
      <c r="E6" s="126">
        <v>30.7</v>
      </c>
      <c r="F6" s="126">
        <v>31.8</v>
      </c>
      <c r="G6" s="127">
        <v>29.6</v>
      </c>
      <c r="H6" s="127">
        <v>29.6</v>
      </c>
      <c r="I6" s="127">
        <v>29.7</v>
      </c>
      <c r="J6" s="127">
        <v>28.7</v>
      </c>
      <c r="K6" s="126">
        <v>28.7</v>
      </c>
      <c r="L6" s="126">
        <v>29.1</v>
      </c>
      <c r="M6" s="126">
        <v>28</v>
      </c>
      <c r="N6" s="126">
        <v>28</v>
      </c>
      <c r="O6" s="126">
        <v>28.9</v>
      </c>
      <c r="P6" s="126">
        <v>30.2</v>
      </c>
      <c r="Q6" s="126">
        <v>30.7</v>
      </c>
      <c r="R6" s="116">
        <v>29.7</v>
      </c>
      <c r="S6" s="116">
        <v>29.8</v>
      </c>
      <c r="T6" s="116">
        <v>28.9</v>
      </c>
      <c r="U6" s="116">
        <v>29.3</v>
      </c>
      <c r="V6" s="116">
        <v>29.3</v>
      </c>
      <c r="W6" s="126">
        <v>28.7</v>
      </c>
      <c r="X6" s="126">
        <v>29.1</v>
      </c>
      <c r="Y6" s="126">
        <v>28</v>
      </c>
      <c r="Z6" s="117">
        <v>28</v>
      </c>
      <c r="AA6" s="117">
        <v>27.6</v>
      </c>
      <c r="AB6" s="117">
        <v>29.5</v>
      </c>
      <c r="AC6" s="117">
        <v>29.2</v>
      </c>
      <c r="AD6" s="117">
        <v>29.6</v>
      </c>
      <c r="AE6" s="117">
        <v>29.7</v>
      </c>
      <c r="AF6" s="117">
        <v>29</v>
      </c>
      <c r="AG6" s="117">
        <v>28.6</v>
      </c>
      <c r="AH6" s="118">
        <v>28.6</v>
      </c>
      <c r="AI6" s="119">
        <v>28.8</v>
      </c>
      <c r="AJ6" s="119">
        <v>29.1</v>
      </c>
      <c r="AK6" s="119">
        <v>28.8</v>
      </c>
      <c r="AL6" s="119">
        <v>28</v>
      </c>
      <c r="AM6" s="119">
        <v>29.5</v>
      </c>
      <c r="AN6" s="119">
        <v>30.2</v>
      </c>
      <c r="AO6" s="119">
        <v>31.7</v>
      </c>
      <c r="AP6" s="119">
        <v>31.3</v>
      </c>
      <c r="AQ6" s="118">
        <v>30.1</v>
      </c>
      <c r="AR6" s="118">
        <v>29.5</v>
      </c>
      <c r="AS6" s="118">
        <v>29</v>
      </c>
      <c r="AT6" s="120">
        <v>28.6</v>
      </c>
      <c r="AU6" s="120">
        <v>29.5</v>
      </c>
      <c r="AV6" s="120">
        <v>28.8</v>
      </c>
      <c r="AW6" s="120">
        <v>27.5</v>
      </c>
      <c r="AX6" s="120">
        <v>29.1</v>
      </c>
      <c r="AY6" s="120">
        <v>29.1</v>
      </c>
      <c r="AZ6" s="120">
        <v>30.2</v>
      </c>
      <c r="BA6" s="120">
        <v>30.7</v>
      </c>
      <c r="BB6" s="120">
        <v>31.7</v>
      </c>
      <c r="BC6" s="120">
        <v>30.1</v>
      </c>
      <c r="BD6" s="120">
        <v>29.9</v>
      </c>
      <c r="BE6" s="120">
        <v>29.4</v>
      </c>
      <c r="BF6" s="121">
        <v>29.4</v>
      </c>
      <c r="BG6" s="122">
        <v>27.3</v>
      </c>
      <c r="BH6" s="122">
        <v>28.7</v>
      </c>
      <c r="BI6" s="122">
        <v>27.5</v>
      </c>
      <c r="BJ6" s="122">
        <v>26.4</v>
      </c>
      <c r="BK6" s="122">
        <v>28.4</v>
      </c>
      <c r="BL6" s="122">
        <v>30</v>
      </c>
      <c r="BM6" s="122">
        <v>29.8</v>
      </c>
      <c r="BN6" s="122">
        <v>30.6</v>
      </c>
      <c r="BO6" s="121">
        <v>30.4</v>
      </c>
      <c r="BP6" s="121">
        <v>29.4</v>
      </c>
      <c r="BQ6" s="121">
        <v>29.5</v>
      </c>
      <c r="BR6" s="121">
        <v>28.3</v>
      </c>
      <c r="BS6" s="122">
        <v>28.5</v>
      </c>
      <c r="BT6" s="122">
        <v>28.6</v>
      </c>
      <c r="BU6" s="122">
        <v>27.4</v>
      </c>
      <c r="BV6" s="122">
        <v>28.7</v>
      </c>
      <c r="BW6" s="122">
        <v>28.5</v>
      </c>
      <c r="BX6" s="122">
        <v>30.2</v>
      </c>
      <c r="BY6" s="122">
        <v>30.6</v>
      </c>
      <c r="BZ6" s="122">
        <v>29.5</v>
      </c>
      <c r="CA6" s="121">
        <v>30.1</v>
      </c>
      <c r="CB6" s="121">
        <v>29.3</v>
      </c>
      <c r="CC6" s="121">
        <v>28.6</v>
      </c>
    </row>
    <row r="7" spans="1:85" ht="27.6" thickBot="1">
      <c r="A7" s="123" t="s">
        <v>244</v>
      </c>
      <c r="B7" s="124">
        <v>28</v>
      </c>
      <c r="C7" s="124">
        <v>28.9</v>
      </c>
      <c r="D7" s="125">
        <v>30.2</v>
      </c>
      <c r="E7" s="126">
        <v>30.7</v>
      </c>
      <c r="F7" s="126">
        <v>31.8</v>
      </c>
      <c r="G7" s="127">
        <v>29.6</v>
      </c>
      <c r="H7" s="127">
        <v>29.6</v>
      </c>
      <c r="I7" s="127">
        <v>29.7</v>
      </c>
      <c r="J7" s="127">
        <v>28.7</v>
      </c>
      <c r="K7" s="126">
        <v>28.7</v>
      </c>
      <c r="L7" s="126">
        <v>29.1</v>
      </c>
      <c r="M7" s="126">
        <v>28</v>
      </c>
      <c r="N7" s="126">
        <v>28</v>
      </c>
      <c r="O7" s="126">
        <v>28.9</v>
      </c>
      <c r="P7" s="126">
        <v>30.2</v>
      </c>
      <c r="Q7" s="126">
        <v>30.7</v>
      </c>
      <c r="R7" s="116">
        <v>29.7</v>
      </c>
      <c r="S7" s="116">
        <v>29.8</v>
      </c>
      <c r="T7" s="116">
        <v>28.9</v>
      </c>
      <c r="U7" s="116">
        <v>29.3</v>
      </c>
      <c r="V7" s="116">
        <v>29.3</v>
      </c>
      <c r="W7" s="126">
        <v>28.7</v>
      </c>
      <c r="X7" s="126">
        <v>29.1</v>
      </c>
      <c r="Y7" s="126">
        <v>28</v>
      </c>
      <c r="Z7" s="117">
        <v>28</v>
      </c>
      <c r="AA7" s="117">
        <v>27.6</v>
      </c>
      <c r="AB7" s="117">
        <v>29.5</v>
      </c>
      <c r="AC7" s="117">
        <v>29.2</v>
      </c>
      <c r="AD7" s="117">
        <v>29.6</v>
      </c>
      <c r="AE7" s="117">
        <v>29.7</v>
      </c>
      <c r="AF7" s="117">
        <v>29</v>
      </c>
      <c r="AG7" s="117">
        <v>28.6</v>
      </c>
      <c r="AH7" s="118">
        <v>28.6</v>
      </c>
      <c r="AI7" s="119">
        <v>28.8</v>
      </c>
      <c r="AJ7" s="119">
        <v>29.1</v>
      </c>
      <c r="AK7" s="119">
        <v>28.8</v>
      </c>
      <c r="AL7" s="119">
        <v>28</v>
      </c>
      <c r="AM7" s="119">
        <v>29.5</v>
      </c>
      <c r="AN7" s="119">
        <v>30.2</v>
      </c>
      <c r="AO7" s="119">
        <v>31.7</v>
      </c>
      <c r="AP7" s="119">
        <v>31.3</v>
      </c>
      <c r="AQ7" s="118">
        <v>30.1</v>
      </c>
      <c r="AR7" s="118">
        <v>29.5</v>
      </c>
      <c r="AS7" s="118">
        <v>29</v>
      </c>
      <c r="AT7" s="120">
        <v>28.6</v>
      </c>
      <c r="AU7" s="120">
        <v>29.5</v>
      </c>
      <c r="AV7" s="120">
        <v>28.8</v>
      </c>
      <c r="AW7" s="120">
        <v>27.5</v>
      </c>
      <c r="AX7" s="120">
        <v>29.1</v>
      </c>
      <c r="AY7" s="120">
        <v>29.1</v>
      </c>
      <c r="AZ7" s="120">
        <v>30.2</v>
      </c>
      <c r="BA7" s="120">
        <v>30.7</v>
      </c>
      <c r="BB7" s="120">
        <v>31.7</v>
      </c>
      <c r="BC7" s="120">
        <v>30.1</v>
      </c>
      <c r="BD7" s="120">
        <v>29.9</v>
      </c>
      <c r="BE7" s="120">
        <v>29.4</v>
      </c>
      <c r="BF7" s="121">
        <v>29.4</v>
      </c>
      <c r="BG7" s="122">
        <v>27.3</v>
      </c>
      <c r="BH7" s="122">
        <v>28.7</v>
      </c>
      <c r="BI7" s="122">
        <v>27.5</v>
      </c>
      <c r="BJ7" s="122">
        <v>26.4</v>
      </c>
      <c r="BK7" s="122">
        <v>28.4</v>
      </c>
      <c r="BL7" s="122">
        <v>30</v>
      </c>
      <c r="BM7" s="122">
        <v>29.8</v>
      </c>
      <c r="BN7" s="122">
        <v>31</v>
      </c>
      <c r="BO7" s="121">
        <v>30.2</v>
      </c>
      <c r="BP7" s="121">
        <v>29.2</v>
      </c>
      <c r="BQ7" s="121">
        <v>29.6</v>
      </c>
      <c r="BR7" s="121">
        <v>28.3</v>
      </c>
      <c r="BS7" s="122">
        <v>28.5</v>
      </c>
      <c r="BT7" s="122">
        <v>28.6</v>
      </c>
      <c r="BU7" s="122">
        <v>27.4</v>
      </c>
      <c r="BV7" s="122">
        <v>28.7</v>
      </c>
      <c r="BW7" s="122">
        <v>28.5</v>
      </c>
      <c r="BX7" s="122">
        <v>30.2</v>
      </c>
      <c r="BY7" s="122">
        <v>30.6</v>
      </c>
      <c r="BZ7" s="122">
        <v>29.5</v>
      </c>
      <c r="CA7" s="121">
        <v>30.1</v>
      </c>
      <c r="CB7" s="121">
        <v>29.3</v>
      </c>
      <c r="CC7" s="121">
        <v>28.6</v>
      </c>
    </row>
    <row r="8" spans="1:85" ht="27.6" thickBot="1">
      <c r="A8" s="123" t="s">
        <v>245</v>
      </c>
      <c r="B8" s="124">
        <v>26.7</v>
      </c>
      <c r="C8" s="124">
        <v>27.6</v>
      </c>
      <c r="D8" s="125">
        <v>30.1</v>
      </c>
      <c r="E8" s="126">
        <v>30.8</v>
      </c>
      <c r="F8" s="126">
        <v>32.1</v>
      </c>
      <c r="G8" s="127">
        <v>30.1</v>
      </c>
      <c r="H8" s="127">
        <v>29.2</v>
      </c>
      <c r="I8" s="127">
        <v>29.8</v>
      </c>
      <c r="J8" s="127">
        <v>28.9</v>
      </c>
      <c r="K8" s="126">
        <v>28.9</v>
      </c>
      <c r="L8" s="126">
        <v>28.3</v>
      </c>
      <c r="M8" s="126">
        <v>26.6</v>
      </c>
      <c r="N8" s="126">
        <v>26.7</v>
      </c>
      <c r="O8" s="126">
        <v>27.6</v>
      </c>
      <c r="P8" s="126">
        <v>30.1</v>
      </c>
      <c r="Q8" s="126">
        <v>30.8</v>
      </c>
      <c r="R8" s="116">
        <v>30.3</v>
      </c>
      <c r="S8" s="116">
        <v>30.1</v>
      </c>
      <c r="T8" s="116">
        <v>28.7</v>
      </c>
      <c r="U8" s="116">
        <v>29.3</v>
      </c>
      <c r="V8" s="116">
        <v>29.7</v>
      </c>
      <c r="W8" s="126">
        <v>28.9</v>
      </c>
      <c r="X8" s="126">
        <v>28.3</v>
      </c>
      <c r="Y8" s="126">
        <v>26.6</v>
      </c>
      <c r="Z8" s="117">
        <v>27.1</v>
      </c>
      <c r="AA8" s="117">
        <v>27.1</v>
      </c>
      <c r="AB8" s="117">
        <v>29.5</v>
      </c>
      <c r="AC8" s="117">
        <v>29.6</v>
      </c>
      <c r="AD8" s="117">
        <v>30</v>
      </c>
      <c r="AE8" s="117">
        <v>29.7</v>
      </c>
      <c r="AF8" s="117">
        <v>29</v>
      </c>
      <c r="AG8" s="117">
        <v>28.5</v>
      </c>
      <c r="AH8" s="118">
        <v>29.2</v>
      </c>
      <c r="AI8" s="119">
        <v>29.1</v>
      </c>
      <c r="AJ8" s="119">
        <v>28.4</v>
      </c>
      <c r="AK8" s="119">
        <v>27.7</v>
      </c>
      <c r="AL8" s="119">
        <v>27.1</v>
      </c>
      <c r="AM8" s="119">
        <v>29.2</v>
      </c>
      <c r="AN8" s="119">
        <v>30.5</v>
      </c>
      <c r="AO8" s="119">
        <v>32.200000000000003</v>
      </c>
      <c r="AP8" s="119">
        <v>31.2</v>
      </c>
      <c r="AQ8" s="118">
        <v>30.2</v>
      </c>
      <c r="AR8" s="118">
        <v>30</v>
      </c>
      <c r="AS8" s="118">
        <v>29</v>
      </c>
      <c r="AT8" s="120">
        <v>29.1</v>
      </c>
      <c r="AU8" s="120">
        <v>29.8</v>
      </c>
      <c r="AV8" s="120">
        <v>28.1</v>
      </c>
      <c r="AW8" s="120">
        <v>26.1</v>
      </c>
      <c r="AX8" s="120">
        <v>28.3</v>
      </c>
      <c r="AY8" s="120">
        <v>28.6</v>
      </c>
      <c r="AZ8" s="120">
        <v>30.7</v>
      </c>
      <c r="BA8" s="120">
        <v>31.5</v>
      </c>
      <c r="BB8" s="120">
        <v>32</v>
      </c>
      <c r="BC8" s="120">
        <v>30.5</v>
      </c>
      <c r="BD8" s="120">
        <v>30.2</v>
      </c>
      <c r="BE8" s="120">
        <v>29.4</v>
      </c>
      <c r="BF8" s="121">
        <v>29.4</v>
      </c>
      <c r="BG8" s="122">
        <v>27.1</v>
      </c>
      <c r="BH8" s="122">
        <v>27.7</v>
      </c>
      <c r="BI8" s="122">
        <v>26.1</v>
      </c>
      <c r="BJ8" s="122">
        <v>24.9</v>
      </c>
      <c r="BK8" s="122">
        <v>27.7</v>
      </c>
      <c r="BL8" s="122">
        <v>30.3</v>
      </c>
      <c r="BM8" s="122">
        <v>29.7</v>
      </c>
      <c r="BN8" s="122">
        <v>31</v>
      </c>
      <c r="BO8" s="121">
        <v>30.2</v>
      </c>
      <c r="BP8" s="121">
        <v>29.2</v>
      </c>
      <c r="BQ8" s="121">
        <v>29.6</v>
      </c>
      <c r="BR8" s="121">
        <v>28.4</v>
      </c>
      <c r="BS8" s="122">
        <v>28.6</v>
      </c>
      <c r="BT8" s="122">
        <v>28.2</v>
      </c>
      <c r="BU8" s="122">
        <v>25.6</v>
      </c>
      <c r="BV8" s="122">
        <v>27.3</v>
      </c>
      <c r="BW8" s="122">
        <v>27.6</v>
      </c>
      <c r="BX8" s="122">
        <v>30.2</v>
      </c>
      <c r="BY8" s="122">
        <v>30.4</v>
      </c>
      <c r="BZ8" s="122">
        <v>29.1</v>
      </c>
      <c r="CA8" s="121">
        <v>30.1</v>
      </c>
      <c r="CB8" s="121">
        <v>29.4</v>
      </c>
      <c r="CC8" s="121">
        <v>28.9</v>
      </c>
    </row>
    <row r="9" spans="1:85" ht="27.6" thickBot="1">
      <c r="A9" s="123" t="s">
        <v>246</v>
      </c>
      <c r="B9" s="124">
        <v>26.7</v>
      </c>
      <c r="C9" s="124">
        <v>27.6</v>
      </c>
      <c r="D9" s="125">
        <v>30.1</v>
      </c>
      <c r="E9" s="126">
        <v>30.8</v>
      </c>
      <c r="F9" s="126">
        <v>32.1</v>
      </c>
      <c r="G9" s="127">
        <v>30.1</v>
      </c>
      <c r="H9" s="127">
        <v>29.2</v>
      </c>
      <c r="I9" s="127">
        <v>29.8</v>
      </c>
      <c r="J9" s="127">
        <v>28.9</v>
      </c>
      <c r="K9" s="126">
        <v>28.9</v>
      </c>
      <c r="L9" s="126">
        <v>28.3</v>
      </c>
      <c r="M9" s="126">
        <v>26.6</v>
      </c>
      <c r="N9" s="126">
        <v>26.7</v>
      </c>
      <c r="O9" s="126">
        <v>27.6</v>
      </c>
      <c r="P9" s="126">
        <v>30.1</v>
      </c>
      <c r="Q9" s="126">
        <v>30.8</v>
      </c>
      <c r="R9" s="116">
        <v>30.3</v>
      </c>
      <c r="S9" s="116">
        <v>30.1</v>
      </c>
      <c r="T9" s="116">
        <v>28.7</v>
      </c>
      <c r="U9" s="116">
        <v>29.3</v>
      </c>
      <c r="V9" s="116">
        <v>29.7</v>
      </c>
      <c r="W9" s="126">
        <v>28.9</v>
      </c>
      <c r="X9" s="126">
        <v>28.3</v>
      </c>
      <c r="Y9" s="126">
        <v>26.6</v>
      </c>
      <c r="Z9" s="117">
        <v>27.1</v>
      </c>
      <c r="AA9" s="117">
        <v>27.1</v>
      </c>
      <c r="AB9" s="117">
        <v>29.5</v>
      </c>
      <c r="AC9" s="117">
        <v>29.6</v>
      </c>
      <c r="AD9" s="117">
        <v>30</v>
      </c>
      <c r="AE9" s="117">
        <v>29.7</v>
      </c>
      <c r="AF9" s="117">
        <v>29</v>
      </c>
      <c r="AG9" s="117">
        <v>28.5</v>
      </c>
      <c r="AH9" s="118">
        <v>29.2</v>
      </c>
      <c r="AI9" s="119">
        <v>29.1</v>
      </c>
      <c r="AJ9" s="119">
        <v>28.4</v>
      </c>
      <c r="AK9" s="119">
        <v>27.7</v>
      </c>
      <c r="AL9" s="119">
        <v>27.1</v>
      </c>
      <c r="AM9" s="119">
        <v>29.2</v>
      </c>
      <c r="AN9" s="119">
        <v>30.5</v>
      </c>
      <c r="AO9" s="119">
        <v>32.200000000000003</v>
      </c>
      <c r="AP9" s="119">
        <v>31.2</v>
      </c>
      <c r="AQ9" s="118">
        <v>30.2</v>
      </c>
      <c r="AR9" s="118">
        <v>30</v>
      </c>
      <c r="AS9" s="118">
        <v>29</v>
      </c>
      <c r="AT9" s="120">
        <v>29.1</v>
      </c>
      <c r="AU9" s="120">
        <v>29.8</v>
      </c>
      <c r="AV9" s="120">
        <v>28.1</v>
      </c>
      <c r="AW9" s="120">
        <v>26.1</v>
      </c>
      <c r="AX9" s="120">
        <v>28.3</v>
      </c>
      <c r="AY9" s="120">
        <v>28.6</v>
      </c>
      <c r="AZ9" s="120">
        <v>30.7</v>
      </c>
      <c r="BA9" s="120">
        <v>31.5</v>
      </c>
      <c r="BB9" s="120">
        <v>32</v>
      </c>
      <c r="BC9" s="120">
        <v>30.5</v>
      </c>
      <c r="BD9" s="120">
        <v>30.2</v>
      </c>
      <c r="BE9" s="120">
        <v>29.4</v>
      </c>
      <c r="BF9" s="121">
        <v>29.4</v>
      </c>
      <c r="BG9" s="122">
        <v>27.1</v>
      </c>
      <c r="BH9" s="122">
        <v>27.7</v>
      </c>
      <c r="BI9" s="122">
        <v>26.1</v>
      </c>
      <c r="BJ9" s="122">
        <v>24.9</v>
      </c>
      <c r="BK9" s="122">
        <v>27.7</v>
      </c>
      <c r="BL9" s="122">
        <v>30.3</v>
      </c>
      <c r="BM9" s="122">
        <v>29.7</v>
      </c>
      <c r="BN9" s="122">
        <v>30.9</v>
      </c>
      <c r="BO9" s="121">
        <v>30.4</v>
      </c>
      <c r="BP9" s="121">
        <v>29.1</v>
      </c>
      <c r="BQ9" s="121">
        <v>29.2</v>
      </c>
      <c r="BR9" s="121">
        <v>28.4</v>
      </c>
      <c r="BS9" s="122">
        <v>28.6</v>
      </c>
      <c r="BT9" s="122">
        <v>28.2</v>
      </c>
      <c r="BU9" s="122">
        <v>25.6</v>
      </c>
      <c r="BV9" s="122">
        <v>27.3</v>
      </c>
      <c r="BW9" s="122">
        <v>27.6</v>
      </c>
      <c r="BX9" s="122">
        <v>30.2</v>
      </c>
      <c r="BY9" s="122">
        <v>30.4</v>
      </c>
      <c r="BZ9" s="122">
        <v>29.1</v>
      </c>
      <c r="CA9" s="121">
        <v>30.1</v>
      </c>
      <c r="CB9" s="121">
        <v>29.4</v>
      </c>
      <c r="CC9" s="121">
        <v>28.9</v>
      </c>
    </row>
    <row r="10" spans="1:85" ht="27.6" thickBot="1">
      <c r="A10" s="123" t="s">
        <v>247</v>
      </c>
      <c r="B10" s="124">
        <v>27.4</v>
      </c>
      <c r="C10" s="124">
        <v>28</v>
      </c>
      <c r="D10" s="125">
        <v>30.1</v>
      </c>
      <c r="E10" s="126">
        <v>30.8</v>
      </c>
      <c r="F10" s="126">
        <v>32</v>
      </c>
      <c r="G10" s="127">
        <v>29.8</v>
      </c>
      <c r="H10" s="127">
        <v>28.8</v>
      </c>
      <c r="I10" s="127">
        <v>29.4</v>
      </c>
      <c r="J10" s="127">
        <v>28.6</v>
      </c>
      <c r="K10" s="126">
        <v>28.5</v>
      </c>
      <c r="L10" s="126">
        <v>28.5</v>
      </c>
      <c r="M10" s="126">
        <v>27.2</v>
      </c>
      <c r="N10" s="126">
        <v>27.4</v>
      </c>
      <c r="O10" s="126">
        <v>28</v>
      </c>
      <c r="P10" s="126">
        <v>30.1</v>
      </c>
      <c r="Q10" s="126">
        <v>30.8</v>
      </c>
      <c r="R10" s="116">
        <v>29.8</v>
      </c>
      <c r="S10" s="116">
        <v>29.4</v>
      </c>
      <c r="T10" s="116">
        <v>28.3</v>
      </c>
      <c r="U10" s="116">
        <v>29</v>
      </c>
      <c r="V10" s="116">
        <v>29.1</v>
      </c>
      <c r="W10" s="126">
        <v>28.5</v>
      </c>
      <c r="X10" s="126">
        <v>28.5</v>
      </c>
      <c r="Y10" s="126">
        <v>27.2</v>
      </c>
      <c r="Z10" s="117">
        <v>27.5</v>
      </c>
      <c r="AA10" s="117">
        <v>27.2</v>
      </c>
      <c r="AB10" s="117">
        <v>29.4</v>
      </c>
      <c r="AC10" s="117">
        <v>29.3</v>
      </c>
      <c r="AD10" s="117">
        <v>29.5</v>
      </c>
      <c r="AE10" s="117">
        <v>29.4</v>
      </c>
      <c r="AF10" s="117">
        <v>28.8</v>
      </c>
      <c r="AG10" s="117">
        <v>28.2</v>
      </c>
      <c r="AH10" s="118">
        <v>28.8</v>
      </c>
      <c r="AI10" s="119">
        <v>29</v>
      </c>
      <c r="AJ10" s="119">
        <v>28.5</v>
      </c>
      <c r="AK10" s="119">
        <v>28.1</v>
      </c>
      <c r="AL10" s="119">
        <v>27.5</v>
      </c>
      <c r="AM10" s="119">
        <v>29.4</v>
      </c>
      <c r="AN10" s="119">
        <v>30.4</v>
      </c>
      <c r="AO10" s="119">
        <v>31.9</v>
      </c>
      <c r="AP10" s="119">
        <v>31.1</v>
      </c>
      <c r="AQ10" s="118">
        <v>30.2</v>
      </c>
      <c r="AR10" s="118">
        <v>29.6</v>
      </c>
      <c r="AS10" s="118">
        <v>28.6</v>
      </c>
      <c r="AT10" s="120">
        <v>28.5</v>
      </c>
      <c r="AU10" s="120">
        <v>29.4</v>
      </c>
      <c r="AV10" s="120">
        <v>28.5</v>
      </c>
      <c r="AW10" s="120">
        <v>26.8</v>
      </c>
      <c r="AX10" s="120">
        <v>28.8</v>
      </c>
      <c r="AY10" s="120">
        <v>29.1</v>
      </c>
      <c r="AZ10" s="120">
        <v>30.9</v>
      </c>
      <c r="BA10" s="120">
        <v>31.9</v>
      </c>
      <c r="BB10" s="120">
        <v>32.1</v>
      </c>
      <c r="BC10" s="120">
        <v>30.3</v>
      </c>
      <c r="BD10" s="120">
        <v>29.9</v>
      </c>
      <c r="BE10" s="120">
        <v>29.1</v>
      </c>
      <c r="BF10" s="121">
        <v>29</v>
      </c>
      <c r="BG10" s="122">
        <v>26.9</v>
      </c>
      <c r="BH10" s="122">
        <v>28</v>
      </c>
      <c r="BI10" s="122">
        <v>26.8</v>
      </c>
      <c r="BJ10" s="122">
        <v>25.6</v>
      </c>
      <c r="BK10" s="122">
        <v>28.2</v>
      </c>
      <c r="BL10" s="122">
        <v>30.8</v>
      </c>
      <c r="BM10" s="122">
        <v>29.4</v>
      </c>
      <c r="BN10" s="122">
        <v>30.9</v>
      </c>
      <c r="BO10" s="121">
        <v>30.4</v>
      </c>
      <c r="BP10" s="121">
        <v>29.1</v>
      </c>
      <c r="BQ10" s="121">
        <v>29.2</v>
      </c>
      <c r="BR10" s="121">
        <v>28.1</v>
      </c>
      <c r="BS10" s="122">
        <v>28.2</v>
      </c>
      <c r="BT10" s="122">
        <v>28.2</v>
      </c>
      <c r="BU10" s="122">
        <v>26.1</v>
      </c>
      <c r="BV10" s="122">
        <v>27.3</v>
      </c>
      <c r="BW10" s="122">
        <v>27.7</v>
      </c>
      <c r="BX10" s="122">
        <v>30.2</v>
      </c>
      <c r="BY10" s="122">
        <v>30.3</v>
      </c>
      <c r="BZ10" s="122">
        <v>29.1</v>
      </c>
      <c r="CA10" s="121">
        <v>30</v>
      </c>
      <c r="CB10" s="121">
        <v>29.1</v>
      </c>
      <c r="CC10" s="121">
        <v>28.4</v>
      </c>
    </row>
    <row r="11" spans="1:85" ht="27.6" thickBot="1">
      <c r="A11" s="123" t="s">
        <v>248</v>
      </c>
      <c r="B11" s="124">
        <v>27.4</v>
      </c>
      <c r="C11" s="124">
        <v>28</v>
      </c>
      <c r="D11" s="125">
        <v>30.1</v>
      </c>
      <c r="E11" s="126">
        <v>30.8</v>
      </c>
      <c r="F11" s="126">
        <v>32</v>
      </c>
      <c r="G11" s="127">
        <v>29.8</v>
      </c>
      <c r="H11" s="127">
        <v>28.8</v>
      </c>
      <c r="I11" s="127">
        <v>29.4</v>
      </c>
      <c r="J11" s="127">
        <v>28.6</v>
      </c>
      <c r="K11" s="126">
        <v>28.5</v>
      </c>
      <c r="L11" s="126">
        <v>28.5</v>
      </c>
      <c r="M11" s="126">
        <v>27.2</v>
      </c>
      <c r="N11" s="126">
        <v>27.4</v>
      </c>
      <c r="O11" s="126">
        <v>28</v>
      </c>
      <c r="P11" s="126">
        <v>30.1</v>
      </c>
      <c r="Q11" s="126">
        <v>30.8</v>
      </c>
      <c r="R11" s="116">
        <v>29.8</v>
      </c>
      <c r="S11" s="116">
        <v>29.4</v>
      </c>
      <c r="T11" s="116">
        <v>28.3</v>
      </c>
      <c r="U11" s="116">
        <v>29</v>
      </c>
      <c r="V11" s="116">
        <v>29.1</v>
      </c>
      <c r="W11" s="126">
        <v>28.5</v>
      </c>
      <c r="X11" s="126">
        <v>28.5</v>
      </c>
      <c r="Y11" s="126">
        <v>27.2</v>
      </c>
      <c r="Z11" s="117">
        <v>27.5</v>
      </c>
      <c r="AA11" s="117">
        <v>27.2</v>
      </c>
      <c r="AB11" s="117">
        <v>29.4</v>
      </c>
      <c r="AC11" s="117">
        <v>29.3</v>
      </c>
      <c r="AD11" s="117">
        <v>29.5</v>
      </c>
      <c r="AE11" s="117">
        <v>29.4</v>
      </c>
      <c r="AF11" s="117">
        <v>28.8</v>
      </c>
      <c r="AG11" s="117">
        <v>28.2</v>
      </c>
      <c r="AH11" s="118">
        <v>28.8</v>
      </c>
      <c r="AI11" s="119">
        <v>29</v>
      </c>
      <c r="AJ11" s="119">
        <v>28.5</v>
      </c>
      <c r="AK11" s="119">
        <v>28.1</v>
      </c>
      <c r="AL11" s="119">
        <v>27.5</v>
      </c>
      <c r="AM11" s="119">
        <v>29.4</v>
      </c>
      <c r="AN11" s="119">
        <v>30.4</v>
      </c>
      <c r="AO11" s="119">
        <v>31.9</v>
      </c>
      <c r="AP11" s="119">
        <v>31.1</v>
      </c>
      <c r="AQ11" s="118">
        <v>30.2</v>
      </c>
      <c r="AR11" s="118">
        <v>29.6</v>
      </c>
      <c r="AS11" s="118">
        <v>28.6</v>
      </c>
      <c r="AT11" s="120">
        <v>28.5</v>
      </c>
      <c r="AU11" s="120">
        <v>29.4</v>
      </c>
      <c r="AV11" s="120">
        <v>28.5</v>
      </c>
      <c r="AW11" s="120">
        <v>26.8</v>
      </c>
      <c r="AX11" s="120">
        <v>28.8</v>
      </c>
      <c r="AY11" s="120">
        <v>29.1</v>
      </c>
      <c r="AZ11" s="120">
        <v>30.9</v>
      </c>
      <c r="BA11" s="120">
        <v>31.9</v>
      </c>
      <c r="BB11" s="120">
        <v>32.1</v>
      </c>
      <c r="BC11" s="120">
        <v>30.3</v>
      </c>
      <c r="BD11" s="120">
        <v>29.9</v>
      </c>
      <c r="BE11" s="120">
        <v>29.1</v>
      </c>
      <c r="BF11" s="121">
        <v>29</v>
      </c>
      <c r="BG11" s="122">
        <v>26.9</v>
      </c>
      <c r="BH11" s="122">
        <v>28</v>
      </c>
      <c r="BI11" s="122">
        <v>26.8</v>
      </c>
      <c r="BJ11" s="122">
        <v>25.6</v>
      </c>
      <c r="BK11" s="122">
        <v>28.2</v>
      </c>
      <c r="BL11" s="122">
        <v>30.8</v>
      </c>
      <c r="BM11" s="122">
        <v>29.4</v>
      </c>
      <c r="BN11" s="122">
        <v>31.3</v>
      </c>
      <c r="BO11" s="121">
        <v>30.6</v>
      </c>
      <c r="BP11" s="121">
        <v>29.3</v>
      </c>
      <c r="BQ11" s="121">
        <v>29.5</v>
      </c>
      <c r="BR11" s="121">
        <v>28.1</v>
      </c>
      <c r="BS11" s="122">
        <v>28.2</v>
      </c>
      <c r="BT11" s="122">
        <v>28.2</v>
      </c>
      <c r="BU11" s="122">
        <v>26.1</v>
      </c>
      <c r="BV11" s="122">
        <v>27.3</v>
      </c>
      <c r="BW11" s="122">
        <v>27.7</v>
      </c>
      <c r="BX11" s="122">
        <v>30.2</v>
      </c>
      <c r="BY11" s="122">
        <v>30.3</v>
      </c>
      <c r="BZ11" s="122">
        <v>29.1</v>
      </c>
      <c r="CA11" s="121">
        <v>30</v>
      </c>
      <c r="CB11" s="121">
        <v>29.1</v>
      </c>
      <c r="CC11" s="121">
        <v>28.4</v>
      </c>
    </row>
    <row r="12" spans="1:85" ht="27.6" thickBot="1">
      <c r="A12" s="123" t="s">
        <v>249</v>
      </c>
      <c r="B12" s="124">
        <v>26.2</v>
      </c>
      <c r="C12" s="124">
        <v>27.2</v>
      </c>
      <c r="D12" s="125">
        <v>30.6</v>
      </c>
      <c r="E12" s="126">
        <v>31.7</v>
      </c>
      <c r="F12" s="126">
        <v>32.6</v>
      </c>
      <c r="G12" s="127">
        <v>30</v>
      </c>
      <c r="H12" s="127">
        <v>28.6</v>
      </c>
      <c r="I12" s="127">
        <v>28.6</v>
      </c>
      <c r="J12" s="127">
        <v>28.1</v>
      </c>
      <c r="K12" s="126">
        <v>28.4</v>
      </c>
      <c r="L12" s="126">
        <v>27.7</v>
      </c>
      <c r="M12" s="126">
        <v>25.8</v>
      </c>
      <c r="N12" s="126">
        <v>26.2</v>
      </c>
      <c r="O12" s="126">
        <v>27.2</v>
      </c>
      <c r="P12" s="126">
        <v>30.6</v>
      </c>
      <c r="Q12" s="126">
        <v>31.7</v>
      </c>
      <c r="R12" s="116">
        <v>29.8</v>
      </c>
      <c r="S12" s="116">
        <v>29.3</v>
      </c>
      <c r="T12" s="116">
        <v>28.1</v>
      </c>
      <c r="U12" s="116">
        <v>28.8</v>
      </c>
      <c r="V12" s="116">
        <v>29.1</v>
      </c>
      <c r="W12" s="126">
        <v>28.4</v>
      </c>
      <c r="X12" s="126">
        <v>27.7</v>
      </c>
      <c r="Y12" s="126">
        <v>25.8</v>
      </c>
      <c r="Z12" s="117">
        <v>27</v>
      </c>
      <c r="AA12" s="117">
        <v>27</v>
      </c>
      <c r="AB12" s="117">
        <v>30.2</v>
      </c>
      <c r="AC12" s="117">
        <v>30.3</v>
      </c>
      <c r="AD12" s="117">
        <v>29.8</v>
      </c>
      <c r="AE12" s="117">
        <v>29.6</v>
      </c>
      <c r="AF12" s="117">
        <v>28.9</v>
      </c>
      <c r="AG12" s="117">
        <v>28.5</v>
      </c>
      <c r="AH12" s="118">
        <v>28.9</v>
      </c>
      <c r="AI12" s="119">
        <v>29.2</v>
      </c>
      <c r="AJ12" s="119">
        <v>27.8</v>
      </c>
      <c r="AK12" s="119">
        <v>27.4</v>
      </c>
      <c r="AL12" s="119">
        <v>27</v>
      </c>
      <c r="AM12" s="119">
        <v>29.6</v>
      </c>
      <c r="AN12" s="119">
        <v>31.6</v>
      </c>
      <c r="AO12" s="119">
        <v>33.200000000000003</v>
      </c>
      <c r="AP12" s="119">
        <v>31.5</v>
      </c>
      <c r="AQ12" s="118">
        <v>30.1</v>
      </c>
      <c r="AR12" s="118">
        <v>29.7</v>
      </c>
      <c r="AS12" s="118">
        <v>28.5</v>
      </c>
      <c r="AT12" s="120">
        <v>28.8</v>
      </c>
      <c r="AU12" s="120">
        <v>29.2</v>
      </c>
      <c r="AV12" s="120">
        <v>27.8</v>
      </c>
      <c r="AW12" s="120">
        <v>25.1</v>
      </c>
      <c r="AX12" s="120">
        <v>28.2</v>
      </c>
      <c r="AY12" s="120">
        <v>29</v>
      </c>
      <c r="AZ12" s="120">
        <v>31.9</v>
      </c>
      <c r="BA12" s="120">
        <v>32.9</v>
      </c>
      <c r="BB12" s="120">
        <v>32.4</v>
      </c>
      <c r="BC12" s="120">
        <v>30.3</v>
      </c>
      <c r="BD12" s="120">
        <v>30.3</v>
      </c>
      <c r="BE12" s="120">
        <v>29.3</v>
      </c>
      <c r="BF12" s="121">
        <v>29.4</v>
      </c>
      <c r="BG12" s="122">
        <v>27.1</v>
      </c>
      <c r="BH12" s="122">
        <v>28</v>
      </c>
      <c r="BI12" s="122">
        <v>26</v>
      </c>
      <c r="BJ12" s="122">
        <v>24.9</v>
      </c>
      <c r="BK12" s="122">
        <v>28</v>
      </c>
      <c r="BL12" s="122">
        <v>31.8</v>
      </c>
      <c r="BM12" s="122">
        <v>29.8</v>
      </c>
      <c r="BN12" s="122">
        <v>30.9</v>
      </c>
      <c r="BO12" s="121">
        <v>30.4</v>
      </c>
      <c r="BP12" s="121">
        <v>29.1</v>
      </c>
      <c r="BQ12" s="121">
        <v>29.2</v>
      </c>
      <c r="BR12" s="121">
        <v>28</v>
      </c>
      <c r="BS12" s="122">
        <v>28.3</v>
      </c>
      <c r="BT12" s="122">
        <v>28.2</v>
      </c>
      <c r="BU12" s="122">
        <v>25.2</v>
      </c>
      <c r="BV12" s="122">
        <v>26.5</v>
      </c>
      <c r="BW12" s="122">
        <v>27.2</v>
      </c>
      <c r="BX12" s="122">
        <v>30.4</v>
      </c>
      <c r="BY12" s="122">
        <v>30.7</v>
      </c>
      <c r="BZ12" s="122">
        <v>29.2</v>
      </c>
      <c r="CA12" s="121">
        <v>29.2</v>
      </c>
      <c r="CB12" s="121">
        <v>29.4</v>
      </c>
      <c r="CC12" s="121">
        <v>28.6</v>
      </c>
    </row>
    <row r="13" spans="1:85" ht="27.6" thickBot="1">
      <c r="A13" s="123" t="s">
        <v>250</v>
      </c>
      <c r="B13" s="124">
        <v>27.4</v>
      </c>
      <c r="C13" s="124">
        <v>28</v>
      </c>
      <c r="D13" s="125">
        <v>30.1</v>
      </c>
      <c r="E13" s="126">
        <v>30.8</v>
      </c>
      <c r="F13" s="126">
        <v>32</v>
      </c>
      <c r="G13" s="127">
        <v>29.8</v>
      </c>
      <c r="H13" s="127">
        <v>28.8</v>
      </c>
      <c r="I13" s="127">
        <v>29.4</v>
      </c>
      <c r="J13" s="127">
        <v>28.6</v>
      </c>
      <c r="K13" s="126">
        <v>28.5</v>
      </c>
      <c r="L13" s="126">
        <v>28.5</v>
      </c>
      <c r="M13" s="126">
        <v>27.2</v>
      </c>
      <c r="N13" s="126">
        <v>27.4</v>
      </c>
      <c r="O13" s="126">
        <v>28</v>
      </c>
      <c r="P13" s="126">
        <v>30.1</v>
      </c>
      <c r="Q13" s="126">
        <v>30.8</v>
      </c>
      <c r="R13" s="116">
        <v>29.8</v>
      </c>
      <c r="S13" s="116">
        <v>29.4</v>
      </c>
      <c r="T13" s="116">
        <v>28.3</v>
      </c>
      <c r="U13" s="116">
        <v>29</v>
      </c>
      <c r="V13" s="116">
        <v>29.1</v>
      </c>
      <c r="W13" s="126">
        <v>28.5</v>
      </c>
      <c r="X13" s="126">
        <v>28.5</v>
      </c>
      <c r="Y13" s="126">
        <v>27.2</v>
      </c>
      <c r="Z13" s="117">
        <v>27.5</v>
      </c>
      <c r="AA13" s="117">
        <v>27.2</v>
      </c>
      <c r="AB13" s="117">
        <v>29.4</v>
      </c>
      <c r="AC13" s="117">
        <v>29.3</v>
      </c>
      <c r="AD13" s="117">
        <v>29.5</v>
      </c>
      <c r="AE13" s="117">
        <v>29.4</v>
      </c>
      <c r="AF13" s="117">
        <v>28.8</v>
      </c>
      <c r="AG13" s="117">
        <v>28.2</v>
      </c>
      <c r="AH13" s="118">
        <v>28.8</v>
      </c>
      <c r="AI13" s="119">
        <v>29</v>
      </c>
      <c r="AJ13" s="119">
        <v>28.5</v>
      </c>
      <c r="AK13" s="119">
        <v>28.1</v>
      </c>
      <c r="AL13" s="119">
        <v>27.5</v>
      </c>
      <c r="AM13" s="119">
        <v>29.4</v>
      </c>
      <c r="AN13" s="119">
        <v>30.4</v>
      </c>
      <c r="AO13" s="119">
        <v>31.9</v>
      </c>
      <c r="AP13" s="119">
        <v>31.1</v>
      </c>
      <c r="AQ13" s="118">
        <v>30.2</v>
      </c>
      <c r="AR13" s="118">
        <v>29.6</v>
      </c>
      <c r="AS13" s="118">
        <v>28.6</v>
      </c>
      <c r="AT13" s="120">
        <v>28.5</v>
      </c>
      <c r="AU13" s="120">
        <v>29.4</v>
      </c>
      <c r="AV13" s="120">
        <v>28.5</v>
      </c>
      <c r="AW13" s="120">
        <v>26.8</v>
      </c>
      <c r="AX13" s="120">
        <v>28.8</v>
      </c>
      <c r="AY13" s="120">
        <v>29.1</v>
      </c>
      <c r="AZ13" s="120">
        <v>30.9</v>
      </c>
      <c r="BA13" s="120">
        <v>31.9</v>
      </c>
      <c r="BB13" s="120">
        <v>32.1</v>
      </c>
      <c r="BC13" s="120">
        <v>30.3</v>
      </c>
      <c r="BD13" s="120">
        <v>29.9</v>
      </c>
      <c r="BE13" s="120">
        <v>29.1</v>
      </c>
      <c r="BF13" s="121">
        <v>29</v>
      </c>
      <c r="BG13" s="122">
        <v>26.9</v>
      </c>
      <c r="BH13" s="122">
        <v>28</v>
      </c>
      <c r="BI13" s="122">
        <v>26.8</v>
      </c>
      <c r="BJ13" s="122">
        <v>25.6</v>
      </c>
      <c r="BK13" s="122">
        <v>28.2</v>
      </c>
      <c r="BL13" s="122">
        <v>30.8</v>
      </c>
      <c r="BM13" s="122">
        <v>29.4</v>
      </c>
      <c r="BN13" s="122">
        <v>30.4</v>
      </c>
      <c r="BO13" s="121">
        <v>30.7</v>
      </c>
      <c r="BP13" s="121">
        <v>29.6</v>
      </c>
      <c r="BQ13" s="121">
        <v>29.9</v>
      </c>
      <c r="BR13" s="121">
        <v>28.1</v>
      </c>
      <c r="BS13" s="122">
        <v>28.2</v>
      </c>
      <c r="BT13" s="122">
        <v>28.2</v>
      </c>
      <c r="BU13" s="122">
        <v>26.1</v>
      </c>
      <c r="BV13" s="122">
        <v>27.3</v>
      </c>
      <c r="BW13" s="122">
        <v>27.7</v>
      </c>
      <c r="BX13" s="122">
        <v>30.2</v>
      </c>
      <c r="BY13" s="122">
        <v>30.3</v>
      </c>
      <c r="BZ13" s="122">
        <v>29.1</v>
      </c>
      <c r="CA13" s="121">
        <v>30</v>
      </c>
      <c r="CB13" s="121">
        <v>29.1</v>
      </c>
      <c r="CC13" s="121">
        <v>28.4</v>
      </c>
    </row>
    <row r="14" spans="1:85" ht="27.6" thickBot="1">
      <c r="A14" s="123" t="s">
        <v>251</v>
      </c>
      <c r="B14" s="124">
        <v>28</v>
      </c>
      <c r="C14" s="124">
        <v>28.4</v>
      </c>
      <c r="D14" s="125">
        <v>29.6</v>
      </c>
      <c r="E14" s="126">
        <v>30.2</v>
      </c>
      <c r="F14" s="126">
        <v>32.1</v>
      </c>
      <c r="G14" s="127">
        <v>30.4</v>
      </c>
      <c r="H14" s="127">
        <v>29.7</v>
      </c>
      <c r="I14" s="127">
        <v>30.2</v>
      </c>
      <c r="J14" s="127">
        <v>29.1</v>
      </c>
      <c r="K14" s="126">
        <v>28.9</v>
      </c>
      <c r="L14" s="126">
        <v>29</v>
      </c>
      <c r="M14" s="126">
        <v>27.8</v>
      </c>
      <c r="N14" s="126">
        <v>28</v>
      </c>
      <c r="O14" s="126">
        <v>28.4</v>
      </c>
      <c r="P14" s="126">
        <v>29.6</v>
      </c>
      <c r="Q14" s="126">
        <v>30.2</v>
      </c>
      <c r="R14" s="116">
        <v>29.8</v>
      </c>
      <c r="S14" s="116">
        <v>30.3</v>
      </c>
      <c r="T14" s="116">
        <v>29.1</v>
      </c>
      <c r="U14" s="116">
        <v>29.9</v>
      </c>
      <c r="V14" s="116">
        <v>29.7</v>
      </c>
      <c r="W14" s="126">
        <v>28.9</v>
      </c>
      <c r="X14" s="126">
        <v>29</v>
      </c>
      <c r="Y14" s="126">
        <v>27.8</v>
      </c>
      <c r="Z14" s="117">
        <v>28.3</v>
      </c>
      <c r="AA14" s="117">
        <v>27.5</v>
      </c>
      <c r="AB14" s="117">
        <v>29.3</v>
      </c>
      <c r="AC14" s="117">
        <v>29.1</v>
      </c>
      <c r="AD14" s="117">
        <v>29.1</v>
      </c>
      <c r="AE14" s="117">
        <v>30</v>
      </c>
      <c r="AF14" s="117">
        <v>29.8</v>
      </c>
      <c r="AG14" s="117">
        <v>29.1</v>
      </c>
      <c r="AH14" s="118">
        <v>28.5</v>
      </c>
      <c r="AI14" s="119">
        <v>28.9</v>
      </c>
      <c r="AJ14" s="119">
        <v>29</v>
      </c>
      <c r="AK14" s="119">
        <v>29.1</v>
      </c>
      <c r="AL14" s="119">
        <v>28.3</v>
      </c>
      <c r="AM14" s="119">
        <v>29.1</v>
      </c>
      <c r="AN14" s="119">
        <v>29.8</v>
      </c>
      <c r="AO14" s="119">
        <v>31.2</v>
      </c>
      <c r="AP14" s="119">
        <v>31</v>
      </c>
      <c r="AQ14" s="118">
        <v>30.4</v>
      </c>
      <c r="AR14" s="118">
        <v>30</v>
      </c>
      <c r="AS14" s="118">
        <v>29.5</v>
      </c>
      <c r="AT14" s="120">
        <v>28.8</v>
      </c>
      <c r="AU14" s="120">
        <v>29.3</v>
      </c>
      <c r="AV14" s="120">
        <v>28.7</v>
      </c>
      <c r="AW14" s="120">
        <v>27.3</v>
      </c>
      <c r="AX14" s="120">
        <v>29</v>
      </c>
      <c r="AY14" s="120">
        <v>28.9</v>
      </c>
      <c r="AZ14" s="120">
        <v>30.1</v>
      </c>
      <c r="BA14" s="120">
        <v>30.5</v>
      </c>
      <c r="BB14" s="120">
        <v>31.2</v>
      </c>
      <c r="BC14" s="120">
        <v>29.7</v>
      </c>
      <c r="BD14" s="120">
        <v>29.6</v>
      </c>
      <c r="BE14" s="120">
        <v>29.5</v>
      </c>
      <c r="BF14" s="121">
        <v>29.2</v>
      </c>
      <c r="BG14" s="122">
        <v>27.5</v>
      </c>
      <c r="BH14" s="122">
        <v>28.6</v>
      </c>
      <c r="BI14" s="122">
        <v>27.2</v>
      </c>
      <c r="BJ14" s="122">
        <v>26.1</v>
      </c>
      <c r="BK14" s="122">
        <v>28.3</v>
      </c>
      <c r="BL14" s="122">
        <v>29.6</v>
      </c>
      <c r="BM14" s="122">
        <v>29.1</v>
      </c>
      <c r="BN14" s="122">
        <v>29.7</v>
      </c>
      <c r="BO14" s="121">
        <v>30</v>
      </c>
      <c r="BP14" s="121">
        <v>29.1</v>
      </c>
      <c r="BQ14" s="121">
        <v>29</v>
      </c>
      <c r="BR14" s="121">
        <v>28.3</v>
      </c>
      <c r="BS14" s="122">
        <v>28.5</v>
      </c>
      <c r="BT14" s="122">
        <v>28.5</v>
      </c>
      <c r="BU14" s="122">
        <v>27.1</v>
      </c>
      <c r="BV14" s="122">
        <v>28.2</v>
      </c>
      <c r="BW14" s="122">
        <v>28.1</v>
      </c>
      <c r="BX14" s="122">
        <v>29.3</v>
      </c>
      <c r="BY14" s="122">
        <v>30</v>
      </c>
      <c r="BZ14" s="122">
        <v>29.4</v>
      </c>
      <c r="CA14" s="121">
        <v>30.2</v>
      </c>
      <c r="CB14" s="121">
        <v>29.5</v>
      </c>
      <c r="CC14" s="121">
        <v>29.1</v>
      </c>
    </row>
    <row r="15" spans="1:85" ht="27.6" thickBot="1">
      <c r="A15" s="123" t="s">
        <v>252</v>
      </c>
      <c r="B15" s="124">
        <v>27</v>
      </c>
      <c r="C15" s="124">
        <v>27.2</v>
      </c>
      <c r="D15" s="125">
        <v>28.8</v>
      </c>
      <c r="E15" s="126">
        <v>29.5</v>
      </c>
      <c r="F15" s="126">
        <v>30.9</v>
      </c>
      <c r="G15" s="127">
        <v>29.3</v>
      </c>
      <c r="H15" s="127">
        <v>28.7</v>
      </c>
      <c r="I15" s="127">
        <v>29.5</v>
      </c>
      <c r="J15" s="127">
        <v>28.6</v>
      </c>
      <c r="K15" s="126">
        <v>27.9</v>
      </c>
      <c r="L15" s="126">
        <v>28.3</v>
      </c>
      <c r="M15" s="126">
        <v>27</v>
      </c>
      <c r="N15" s="126">
        <v>27</v>
      </c>
      <c r="O15" s="126">
        <v>27.2</v>
      </c>
      <c r="P15" s="126">
        <v>28.8</v>
      </c>
      <c r="Q15" s="126">
        <v>29.5</v>
      </c>
      <c r="R15" s="116">
        <v>29.4</v>
      </c>
      <c r="S15" s="116">
        <v>29.7</v>
      </c>
      <c r="T15" s="116">
        <v>28.6</v>
      </c>
      <c r="U15" s="116">
        <v>29.2</v>
      </c>
      <c r="V15" s="116">
        <v>28.9</v>
      </c>
      <c r="W15" s="126">
        <v>27.9</v>
      </c>
      <c r="X15" s="126">
        <v>28.3</v>
      </c>
      <c r="Y15" s="126">
        <v>27</v>
      </c>
      <c r="Z15" s="117">
        <v>27</v>
      </c>
      <c r="AA15" s="117">
        <v>26.9</v>
      </c>
      <c r="AB15" s="117">
        <v>28.7</v>
      </c>
      <c r="AC15" s="117">
        <v>28.7</v>
      </c>
      <c r="AD15" s="117">
        <v>29.3</v>
      </c>
      <c r="AE15" s="117">
        <v>29.3</v>
      </c>
      <c r="AF15" s="117">
        <v>29.2</v>
      </c>
      <c r="AG15" s="117">
        <v>28.5</v>
      </c>
      <c r="AH15" s="118">
        <v>28</v>
      </c>
      <c r="AI15" s="119">
        <v>28</v>
      </c>
      <c r="AJ15" s="119">
        <v>27.8</v>
      </c>
      <c r="AK15" s="119">
        <v>27.9</v>
      </c>
      <c r="AL15" s="119">
        <v>27</v>
      </c>
      <c r="AM15" s="119">
        <v>28.7</v>
      </c>
      <c r="AN15" s="119">
        <v>29.4</v>
      </c>
      <c r="AO15" s="119">
        <v>30.7</v>
      </c>
      <c r="AP15" s="119">
        <v>30.3</v>
      </c>
      <c r="AQ15" s="118">
        <v>29.9</v>
      </c>
      <c r="AR15" s="118">
        <v>29.7</v>
      </c>
      <c r="AS15" s="118">
        <v>29</v>
      </c>
      <c r="AT15" s="120">
        <v>28.2</v>
      </c>
      <c r="AU15" s="120">
        <v>28.6</v>
      </c>
      <c r="AV15" s="120">
        <v>27.6</v>
      </c>
      <c r="AW15" s="120">
        <v>26.2</v>
      </c>
      <c r="AX15" s="120">
        <v>28</v>
      </c>
      <c r="AY15" s="120">
        <v>28.1</v>
      </c>
      <c r="AZ15" s="120">
        <v>29.7</v>
      </c>
      <c r="BA15" s="120">
        <v>29.7</v>
      </c>
      <c r="BB15" s="120">
        <v>30.6</v>
      </c>
      <c r="BC15" s="120">
        <v>29.3</v>
      </c>
      <c r="BD15" s="120">
        <v>29.2</v>
      </c>
      <c r="BE15" s="120">
        <v>29.2</v>
      </c>
      <c r="BF15" s="121">
        <v>28.8</v>
      </c>
      <c r="BG15" s="122">
        <v>27</v>
      </c>
      <c r="BH15" s="122">
        <v>27.7</v>
      </c>
      <c r="BI15" s="122">
        <v>26.6</v>
      </c>
      <c r="BJ15" s="122">
        <v>25.2</v>
      </c>
      <c r="BK15" s="122">
        <v>27</v>
      </c>
      <c r="BL15" s="122">
        <v>29</v>
      </c>
      <c r="BM15" s="122">
        <v>29.1</v>
      </c>
      <c r="BN15" s="122">
        <v>29.3</v>
      </c>
      <c r="BO15" s="121">
        <v>29</v>
      </c>
      <c r="BP15" s="121">
        <v>28.3</v>
      </c>
      <c r="BQ15" s="121">
        <v>28.3</v>
      </c>
      <c r="BR15" s="121">
        <v>27.9</v>
      </c>
      <c r="BS15" s="122">
        <v>27.9</v>
      </c>
      <c r="BT15" s="122">
        <v>28</v>
      </c>
      <c r="BU15" s="122">
        <v>26.4</v>
      </c>
      <c r="BV15" s="122">
        <v>26.7</v>
      </c>
      <c r="BW15" s="122">
        <v>27.7</v>
      </c>
      <c r="BX15" s="122">
        <v>29.1</v>
      </c>
      <c r="BY15" s="122">
        <v>29.5</v>
      </c>
      <c r="BZ15" s="122">
        <v>29.2</v>
      </c>
      <c r="CA15" s="121">
        <v>29.8</v>
      </c>
      <c r="CB15" s="121">
        <v>29.1</v>
      </c>
      <c r="CC15" s="121">
        <v>28.7</v>
      </c>
    </row>
    <row r="16" spans="1:85" ht="27.6" thickBot="1">
      <c r="A16" s="123" t="s">
        <v>253</v>
      </c>
      <c r="B16" s="124">
        <v>27.7</v>
      </c>
      <c r="C16" s="124">
        <v>27.8</v>
      </c>
      <c r="D16" s="125">
        <v>28.5</v>
      </c>
      <c r="E16" s="126">
        <v>28.8</v>
      </c>
      <c r="F16" s="126">
        <v>30</v>
      </c>
      <c r="G16" s="127">
        <v>28.4</v>
      </c>
      <c r="H16" s="127">
        <v>27.8</v>
      </c>
      <c r="I16" s="127">
        <v>28.8</v>
      </c>
      <c r="J16" s="127">
        <v>27.8</v>
      </c>
      <c r="K16" s="126">
        <v>27.6</v>
      </c>
      <c r="L16" s="126">
        <v>28.2</v>
      </c>
      <c r="M16" s="126">
        <v>27.1</v>
      </c>
      <c r="N16" s="126">
        <v>27.7</v>
      </c>
      <c r="O16" s="126">
        <v>27.8</v>
      </c>
      <c r="P16" s="126">
        <v>28.5</v>
      </c>
      <c r="Q16" s="126">
        <v>28.8</v>
      </c>
      <c r="R16" s="116">
        <v>28.6</v>
      </c>
      <c r="S16" s="116">
        <v>28.3</v>
      </c>
      <c r="T16" s="116">
        <v>27.7</v>
      </c>
      <c r="U16" s="116">
        <v>28.4</v>
      </c>
      <c r="V16" s="116">
        <v>28.3</v>
      </c>
      <c r="W16" s="126">
        <v>27.6</v>
      </c>
      <c r="X16" s="126">
        <v>28.2</v>
      </c>
      <c r="Y16" s="126">
        <v>27.1</v>
      </c>
      <c r="Z16" s="117">
        <v>27.8</v>
      </c>
      <c r="AA16" s="117">
        <v>26.9</v>
      </c>
      <c r="AB16" s="117">
        <v>28.3</v>
      </c>
      <c r="AC16" s="117">
        <v>28.5</v>
      </c>
      <c r="AD16" s="117">
        <v>28.6</v>
      </c>
      <c r="AE16" s="117">
        <v>28.3</v>
      </c>
      <c r="AF16" s="117">
        <v>28.6</v>
      </c>
      <c r="AG16" s="117">
        <v>27.7</v>
      </c>
      <c r="AH16" s="118">
        <v>27.7</v>
      </c>
      <c r="AI16" s="119">
        <v>28.1</v>
      </c>
      <c r="AJ16" s="119">
        <v>28.3</v>
      </c>
      <c r="AK16" s="119">
        <v>28.5</v>
      </c>
      <c r="AL16" s="119">
        <v>27.8</v>
      </c>
      <c r="AM16" s="119">
        <v>28.8</v>
      </c>
      <c r="AN16" s="119">
        <v>28.9</v>
      </c>
      <c r="AO16" s="119">
        <v>29.9</v>
      </c>
      <c r="AP16" s="119">
        <v>29.3</v>
      </c>
      <c r="AQ16" s="118">
        <v>28.6</v>
      </c>
      <c r="AR16" s="118">
        <v>28.5</v>
      </c>
      <c r="AS16" s="118">
        <v>28.2</v>
      </c>
      <c r="AT16" s="120">
        <v>27.8</v>
      </c>
      <c r="AU16" s="120">
        <v>28.7</v>
      </c>
      <c r="AV16" s="120">
        <v>28.2</v>
      </c>
      <c r="AW16" s="120">
        <v>27.1</v>
      </c>
      <c r="AX16" s="120">
        <v>28.3</v>
      </c>
      <c r="AY16" s="120">
        <v>28.2</v>
      </c>
      <c r="AZ16" s="120">
        <v>29.3</v>
      </c>
      <c r="BA16" s="120">
        <v>29.3</v>
      </c>
      <c r="BB16" s="120">
        <v>29.6</v>
      </c>
      <c r="BC16" s="120">
        <v>28.2</v>
      </c>
      <c r="BD16" s="120">
        <v>28.5</v>
      </c>
      <c r="BE16" s="120">
        <v>28.2</v>
      </c>
      <c r="BF16" s="121">
        <v>27.8</v>
      </c>
      <c r="BG16" s="122">
        <v>26.9</v>
      </c>
      <c r="BH16" s="122">
        <v>27.5</v>
      </c>
      <c r="BI16" s="122">
        <v>26.8</v>
      </c>
      <c r="BJ16" s="122">
        <v>25.9</v>
      </c>
      <c r="BK16" s="122">
        <v>27.3</v>
      </c>
      <c r="BL16" s="122">
        <v>28.7</v>
      </c>
      <c r="BM16" s="122">
        <v>28.3</v>
      </c>
      <c r="BN16" s="122">
        <v>28.5</v>
      </c>
      <c r="BO16" s="121">
        <v>27.7</v>
      </c>
      <c r="BP16" s="121">
        <v>27.3</v>
      </c>
      <c r="BQ16" s="121">
        <v>27.3</v>
      </c>
      <c r="BR16" s="121">
        <v>27.2</v>
      </c>
      <c r="BS16" s="122">
        <v>27.3</v>
      </c>
      <c r="BT16" s="122">
        <v>27.5</v>
      </c>
      <c r="BU16" s="122">
        <v>26.5</v>
      </c>
      <c r="BV16" s="122">
        <v>27.3</v>
      </c>
      <c r="BW16" s="122">
        <v>27.6</v>
      </c>
      <c r="BX16" s="122">
        <v>28.6</v>
      </c>
      <c r="BY16" s="122">
        <v>28.7</v>
      </c>
      <c r="BZ16" s="122">
        <v>28.1</v>
      </c>
      <c r="CA16" s="121">
        <v>28.7</v>
      </c>
      <c r="CB16" s="121">
        <v>27.7</v>
      </c>
      <c r="CC16" s="121">
        <v>27.5</v>
      </c>
    </row>
    <row r="17" spans="1:81" ht="27.6" thickBot="1">
      <c r="A17" s="123" t="s">
        <v>254</v>
      </c>
      <c r="B17" s="124">
        <v>27.9</v>
      </c>
      <c r="C17" s="124">
        <v>27.4</v>
      </c>
      <c r="D17" s="125">
        <v>28</v>
      </c>
      <c r="E17" s="126">
        <v>28.2</v>
      </c>
      <c r="F17" s="126">
        <v>29.1</v>
      </c>
      <c r="G17" s="127">
        <v>27.7</v>
      </c>
      <c r="H17" s="127">
        <v>27.2</v>
      </c>
      <c r="I17" s="127">
        <v>28.1</v>
      </c>
      <c r="J17" s="127">
        <v>27.1</v>
      </c>
      <c r="K17" s="126">
        <v>26.9</v>
      </c>
      <c r="L17" s="126">
        <v>27.9</v>
      </c>
      <c r="M17" s="126">
        <v>27.8</v>
      </c>
      <c r="N17" s="126">
        <v>27.9</v>
      </c>
      <c r="O17" s="126">
        <v>27.4</v>
      </c>
      <c r="P17" s="126">
        <v>28</v>
      </c>
      <c r="Q17" s="126">
        <v>28.2</v>
      </c>
      <c r="R17" s="116">
        <v>28.1</v>
      </c>
      <c r="S17" s="116">
        <v>27.4</v>
      </c>
      <c r="T17" s="116">
        <v>27.1</v>
      </c>
      <c r="U17" s="116">
        <v>27.4</v>
      </c>
      <c r="V17" s="116">
        <v>27.6</v>
      </c>
      <c r="W17" s="126">
        <v>26.9</v>
      </c>
      <c r="X17" s="126">
        <v>27.9</v>
      </c>
      <c r="Y17" s="126">
        <v>27.8</v>
      </c>
      <c r="Z17" s="117">
        <v>27.5</v>
      </c>
      <c r="AA17" s="117">
        <v>26.8</v>
      </c>
      <c r="AB17" s="117">
        <v>27.9</v>
      </c>
      <c r="AC17" s="117">
        <v>28.3</v>
      </c>
      <c r="AD17" s="117">
        <v>28.4</v>
      </c>
      <c r="AE17" s="117">
        <v>27.3</v>
      </c>
      <c r="AF17" s="117">
        <v>27.4</v>
      </c>
      <c r="AG17" s="117">
        <v>26.9</v>
      </c>
      <c r="AH17" s="118">
        <v>27</v>
      </c>
      <c r="AI17" s="119">
        <v>27.4</v>
      </c>
      <c r="AJ17" s="119">
        <v>28</v>
      </c>
      <c r="AK17" s="119">
        <v>28.1</v>
      </c>
      <c r="AL17" s="119">
        <v>27.5</v>
      </c>
      <c r="AM17" s="119">
        <v>28.4</v>
      </c>
      <c r="AN17" s="119">
        <v>28.7</v>
      </c>
      <c r="AO17" s="119">
        <v>29.3</v>
      </c>
      <c r="AP17" s="119">
        <v>28.6</v>
      </c>
      <c r="AQ17" s="118">
        <v>27.8</v>
      </c>
      <c r="AR17" s="118">
        <v>27.4</v>
      </c>
      <c r="AS17" s="118">
        <v>27.1</v>
      </c>
      <c r="AT17" s="120">
        <v>26.8</v>
      </c>
      <c r="AU17" s="120">
        <v>28</v>
      </c>
      <c r="AV17" s="120">
        <v>28.3</v>
      </c>
      <c r="AW17" s="120">
        <v>27.4</v>
      </c>
      <c r="AX17" s="120">
        <v>27.9</v>
      </c>
      <c r="AY17" s="120">
        <v>27.6</v>
      </c>
      <c r="AZ17" s="120">
        <v>29</v>
      </c>
      <c r="BA17" s="120">
        <v>28.5</v>
      </c>
      <c r="BB17" s="120">
        <v>29.4</v>
      </c>
      <c r="BC17" s="120">
        <v>27.8</v>
      </c>
      <c r="BD17" s="120">
        <v>27.9</v>
      </c>
      <c r="BE17" s="120">
        <v>27.5</v>
      </c>
      <c r="BF17" s="121">
        <v>27.4</v>
      </c>
      <c r="BG17" s="122">
        <v>26.8</v>
      </c>
      <c r="BH17" s="122">
        <v>27.8</v>
      </c>
      <c r="BI17" s="122">
        <v>27.6</v>
      </c>
      <c r="BJ17" s="122">
        <v>26.7</v>
      </c>
      <c r="BK17" s="122">
        <v>27.2</v>
      </c>
      <c r="BL17" s="122">
        <v>28.6</v>
      </c>
      <c r="BM17" s="122">
        <v>28.4</v>
      </c>
      <c r="BN17" s="122">
        <v>30.7</v>
      </c>
      <c r="BO17" s="121">
        <v>30.2</v>
      </c>
      <c r="BP17" s="121">
        <v>29</v>
      </c>
      <c r="BQ17" s="121">
        <v>29.2</v>
      </c>
      <c r="BR17" s="121">
        <v>26.5</v>
      </c>
      <c r="BS17" s="122">
        <v>27</v>
      </c>
      <c r="BT17" s="122">
        <v>27.7</v>
      </c>
      <c r="BU17" s="122">
        <v>27.2</v>
      </c>
      <c r="BV17" s="122">
        <v>27.2</v>
      </c>
      <c r="BW17" s="122">
        <v>27.9</v>
      </c>
      <c r="BX17" s="122">
        <v>28.3</v>
      </c>
      <c r="BY17" s="122">
        <v>28.7</v>
      </c>
      <c r="BZ17" s="122">
        <v>28.2</v>
      </c>
      <c r="CA17" s="121">
        <v>28.6</v>
      </c>
      <c r="CB17" s="121">
        <v>26.9</v>
      </c>
      <c r="CC17" s="121">
        <v>27.1</v>
      </c>
    </row>
    <row r="18" spans="1:81" ht="27.6" thickBot="1">
      <c r="A18" s="123" t="s">
        <v>255</v>
      </c>
      <c r="B18" s="124">
        <v>28</v>
      </c>
      <c r="C18" s="124">
        <v>28.4</v>
      </c>
      <c r="D18" s="125">
        <v>29.9</v>
      </c>
      <c r="E18" s="126">
        <v>30.7</v>
      </c>
      <c r="F18" s="126">
        <v>31.9</v>
      </c>
      <c r="G18" s="127">
        <v>29.2</v>
      </c>
      <c r="H18" s="127">
        <v>28.8</v>
      </c>
      <c r="I18" s="127">
        <v>29.4</v>
      </c>
      <c r="J18" s="127">
        <v>29</v>
      </c>
      <c r="K18" s="126">
        <v>28.8</v>
      </c>
      <c r="L18" s="126">
        <v>29</v>
      </c>
      <c r="M18" s="126">
        <v>27.8</v>
      </c>
      <c r="N18" s="126">
        <v>28</v>
      </c>
      <c r="O18" s="126">
        <v>28.4</v>
      </c>
      <c r="P18" s="126">
        <v>29.9</v>
      </c>
      <c r="Q18" s="126">
        <v>30.7</v>
      </c>
      <c r="R18" s="116">
        <v>29.9</v>
      </c>
      <c r="S18" s="116">
        <v>29.5</v>
      </c>
      <c r="T18" s="116">
        <v>28.3</v>
      </c>
      <c r="U18" s="116">
        <v>29</v>
      </c>
      <c r="V18" s="116">
        <v>29.5</v>
      </c>
      <c r="W18" s="126">
        <v>28.8</v>
      </c>
      <c r="X18" s="126">
        <v>29</v>
      </c>
      <c r="Y18" s="126">
        <v>27.8</v>
      </c>
      <c r="Z18" s="117">
        <v>28.2</v>
      </c>
      <c r="AA18" s="117">
        <v>27.5</v>
      </c>
      <c r="AB18" s="117">
        <v>29.3</v>
      </c>
      <c r="AC18" s="117">
        <v>29.4</v>
      </c>
      <c r="AD18" s="117">
        <v>29.7</v>
      </c>
      <c r="AE18" s="117">
        <v>29.3</v>
      </c>
      <c r="AF18" s="117">
        <v>28.5</v>
      </c>
      <c r="AG18" s="117">
        <v>28.1</v>
      </c>
      <c r="AH18" s="118">
        <v>28.8</v>
      </c>
      <c r="AI18" s="119">
        <v>29.5</v>
      </c>
      <c r="AJ18" s="119">
        <v>29.3</v>
      </c>
      <c r="AK18" s="119">
        <v>28.8</v>
      </c>
      <c r="AL18" s="119">
        <v>28.2</v>
      </c>
      <c r="AM18" s="119">
        <v>30.1</v>
      </c>
      <c r="AN18" s="119">
        <v>30.8</v>
      </c>
      <c r="AO18" s="119">
        <v>31.9</v>
      </c>
      <c r="AP18" s="119">
        <v>31</v>
      </c>
      <c r="AQ18" s="118">
        <v>30.1</v>
      </c>
      <c r="AR18" s="118">
        <v>29.6</v>
      </c>
      <c r="AS18" s="118">
        <v>29.1</v>
      </c>
      <c r="AT18" s="120">
        <v>28.6</v>
      </c>
      <c r="AU18" s="120">
        <v>30.1</v>
      </c>
      <c r="AV18" s="120">
        <v>28.9</v>
      </c>
      <c r="AW18" s="120">
        <v>27.3</v>
      </c>
      <c r="AX18" s="120">
        <v>29.1</v>
      </c>
      <c r="AY18" s="120">
        <v>29.3</v>
      </c>
      <c r="AZ18" s="120">
        <v>31</v>
      </c>
      <c r="BA18" s="120">
        <v>31.2</v>
      </c>
      <c r="BB18" s="120">
        <v>31.4</v>
      </c>
      <c r="BC18" s="120">
        <v>29.6</v>
      </c>
      <c r="BD18" s="120">
        <v>29.6</v>
      </c>
      <c r="BE18" s="120">
        <v>28.9</v>
      </c>
      <c r="BF18" s="121">
        <v>28.9</v>
      </c>
      <c r="BG18" s="122">
        <v>27.4</v>
      </c>
      <c r="BH18" s="122">
        <v>28.5</v>
      </c>
      <c r="BI18" s="122">
        <v>27.2</v>
      </c>
      <c r="BJ18" s="122">
        <v>25.7</v>
      </c>
      <c r="BK18" s="122">
        <v>28.1</v>
      </c>
      <c r="BL18" s="122">
        <v>30.5</v>
      </c>
      <c r="BM18" s="122">
        <v>29.5</v>
      </c>
      <c r="BN18" s="122">
        <v>30.7</v>
      </c>
      <c r="BO18" s="121">
        <v>30.2</v>
      </c>
      <c r="BP18" s="121">
        <v>29</v>
      </c>
      <c r="BQ18" s="121">
        <v>29.2</v>
      </c>
      <c r="BR18" s="121">
        <v>28</v>
      </c>
      <c r="BS18" s="122">
        <v>28.5</v>
      </c>
      <c r="BT18" s="122">
        <v>28.6</v>
      </c>
      <c r="BU18" s="122">
        <v>26.8</v>
      </c>
      <c r="BV18" s="122">
        <v>27.6</v>
      </c>
      <c r="BW18" s="122">
        <v>28.2</v>
      </c>
      <c r="BX18" s="122">
        <v>29.9</v>
      </c>
      <c r="BY18" s="122">
        <v>30</v>
      </c>
      <c r="BZ18" s="122">
        <v>28.9</v>
      </c>
      <c r="CA18" s="121">
        <v>29.8</v>
      </c>
      <c r="CB18" s="121">
        <v>29.1</v>
      </c>
      <c r="CC18" s="121">
        <v>28.2</v>
      </c>
    </row>
    <row r="19" spans="1:81" ht="27.6" thickBot="1">
      <c r="A19" s="123" t="s">
        <v>256</v>
      </c>
      <c r="B19" s="124">
        <v>28</v>
      </c>
      <c r="C19" s="124">
        <v>28.4</v>
      </c>
      <c r="D19" s="125">
        <v>29.9</v>
      </c>
      <c r="E19" s="126">
        <v>30.7</v>
      </c>
      <c r="F19" s="126">
        <v>31.9</v>
      </c>
      <c r="G19" s="127">
        <v>29.2</v>
      </c>
      <c r="H19" s="127">
        <v>28.8</v>
      </c>
      <c r="I19" s="127">
        <v>29.4</v>
      </c>
      <c r="J19" s="127">
        <v>29</v>
      </c>
      <c r="K19" s="126">
        <v>28.8</v>
      </c>
      <c r="L19" s="126">
        <v>29</v>
      </c>
      <c r="M19" s="126">
        <v>27.8</v>
      </c>
      <c r="N19" s="126">
        <v>28</v>
      </c>
      <c r="O19" s="126">
        <v>28.4</v>
      </c>
      <c r="P19" s="126">
        <v>29.9</v>
      </c>
      <c r="Q19" s="126">
        <v>30.7</v>
      </c>
      <c r="R19" s="116">
        <v>29.9</v>
      </c>
      <c r="S19" s="116">
        <v>29.5</v>
      </c>
      <c r="T19" s="116">
        <v>28.3</v>
      </c>
      <c r="U19" s="116">
        <v>29</v>
      </c>
      <c r="V19" s="116">
        <v>29.5</v>
      </c>
      <c r="W19" s="126">
        <v>28.8</v>
      </c>
      <c r="X19" s="126">
        <v>29</v>
      </c>
      <c r="Y19" s="126">
        <v>27.8</v>
      </c>
      <c r="Z19" s="117">
        <v>28.2</v>
      </c>
      <c r="AA19" s="117">
        <v>27.5</v>
      </c>
      <c r="AB19" s="117">
        <v>29.3</v>
      </c>
      <c r="AC19" s="117">
        <v>29.4</v>
      </c>
      <c r="AD19" s="117">
        <v>29.7</v>
      </c>
      <c r="AE19" s="117">
        <v>29.3</v>
      </c>
      <c r="AF19" s="117">
        <v>28.5</v>
      </c>
      <c r="AG19" s="117">
        <v>28.1</v>
      </c>
      <c r="AH19" s="118">
        <v>28.8</v>
      </c>
      <c r="AI19" s="119">
        <v>29.5</v>
      </c>
      <c r="AJ19" s="119">
        <v>29.3</v>
      </c>
      <c r="AK19" s="119">
        <v>28.8</v>
      </c>
      <c r="AL19" s="119">
        <v>28.2</v>
      </c>
      <c r="AM19" s="119">
        <v>30.1</v>
      </c>
      <c r="AN19" s="119">
        <v>30.8</v>
      </c>
      <c r="AO19" s="119">
        <v>31.9</v>
      </c>
      <c r="AP19" s="119">
        <v>31</v>
      </c>
      <c r="AQ19" s="118">
        <v>30.1</v>
      </c>
      <c r="AR19" s="118">
        <v>29.6</v>
      </c>
      <c r="AS19" s="118">
        <v>29.1</v>
      </c>
      <c r="AT19" s="120">
        <v>28.6</v>
      </c>
      <c r="AU19" s="120">
        <v>30.1</v>
      </c>
      <c r="AV19" s="120">
        <v>28.9</v>
      </c>
      <c r="AW19" s="120">
        <v>27.3</v>
      </c>
      <c r="AX19" s="120">
        <v>29.1</v>
      </c>
      <c r="AY19" s="120">
        <v>29.3</v>
      </c>
      <c r="AZ19" s="120">
        <v>31</v>
      </c>
      <c r="BA19" s="120">
        <v>31.2</v>
      </c>
      <c r="BB19" s="120">
        <v>31.4</v>
      </c>
      <c r="BC19" s="120">
        <v>29.6</v>
      </c>
      <c r="BD19" s="120">
        <v>29.6</v>
      </c>
      <c r="BE19" s="120">
        <v>28.9</v>
      </c>
      <c r="BF19" s="121">
        <v>28.9</v>
      </c>
      <c r="BG19" s="122">
        <v>27.4</v>
      </c>
      <c r="BH19" s="122">
        <v>28.5</v>
      </c>
      <c r="BI19" s="122">
        <v>27.2</v>
      </c>
      <c r="BJ19" s="122">
        <v>25.7</v>
      </c>
      <c r="BK19" s="122">
        <v>28.1</v>
      </c>
      <c r="BL19" s="122">
        <v>30.5</v>
      </c>
      <c r="BM19" s="122">
        <v>29.5</v>
      </c>
      <c r="BN19" s="122">
        <v>30.7</v>
      </c>
      <c r="BO19" s="121">
        <v>30.2</v>
      </c>
      <c r="BP19" s="121">
        <v>29</v>
      </c>
      <c r="BQ19" s="121">
        <v>29.2</v>
      </c>
      <c r="BR19" s="121">
        <v>28</v>
      </c>
      <c r="BS19" s="122">
        <v>28.5</v>
      </c>
      <c r="BT19" s="122">
        <v>28.6</v>
      </c>
      <c r="BU19" s="122">
        <v>26.8</v>
      </c>
      <c r="BV19" s="122">
        <v>27.6</v>
      </c>
      <c r="BW19" s="122">
        <v>28.2</v>
      </c>
      <c r="BX19" s="122">
        <v>29.9</v>
      </c>
      <c r="BY19" s="122">
        <v>30</v>
      </c>
      <c r="BZ19" s="122">
        <v>28.9</v>
      </c>
      <c r="CA19" s="121">
        <v>29.8</v>
      </c>
      <c r="CB19" s="121">
        <v>29.1</v>
      </c>
      <c r="CC19" s="121">
        <v>28.2</v>
      </c>
    </row>
    <row r="20" spans="1:81" ht="27.6" thickBot="1">
      <c r="A20" s="123" t="s">
        <v>257</v>
      </c>
      <c r="B20" s="124">
        <v>28</v>
      </c>
      <c r="C20" s="124">
        <v>28.4</v>
      </c>
      <c r="D20" s="125">
        <v>29.9</v>
      </c>
      <c r="E20" s="126">
        <v>30.7</v>
      </c>
      <c r="F20" s="126">
        <v>31.9</v>
      </c>
      <c r="G20" s="127">
        <v>29.2</v>
      </c>
      <c r="H20" s="127">
        <v>28.8</v>
      </c>
      <c r="I20" s="127">
        <v>29.4</v>
      </c>
      <c r="J20" s="127">
        <v>29</v>
      </c>
      <c r="K20" s="126">
        <v>28.8</v>
      </c>
      <c r="L20" s="126">
        <v>29</v>
      </c>
      <c r="M20" s="126">
        <v>27.8</v>
      </c>
      <c r="N20" s="126">
        <v>28</v>
      </c>
      <c r="O20" s="126">
        <v>28.4</v>
      </c>
      <c r="P20" s="126">
        <v>29.9</v>
      </c>
      <c r="Q20" s="126">
        <v>30.7</v>
      </c>
      <c r="R20" s="116">
        <v>29.9</v>
      </c>
      <c r="S20" s="116">
        <v>29.5</v>
      </c>
      <c r="T20" s="116">
        <v>28.3</v>
      </c>
      <c r="U20" s="116">
        <v>29</v>
      </c>
      <c r="V20" s="116">
        <v>29.5</v>
      </c>
      <c r="W20" s="126">
        <v>28.8</v>
      </c>
      <c r="X20" s="126">
        <v>29</v>
      </c>
      <c r="Y20" s="126">
        <v>27.8</v>
      </c>
      <c r="Z20" s="117">
        <v>28.2</v>
      </c>
      <c r="AA20" s="117">
        <v>27.5</v>
      </c>
      <c r="AB20" s="117">
        <v>29.3</v>
      </c>
      <c r="AC20" s="117">
        <v>29.4</v>
      </c>
      <c r="AD20" s="117">
        <v>29.7</v>
      </c>
      <c r="AE20" s="117">
        <v>29.3</v>
      </c>
      <c r="AF20" s="117">
        <v>28.5</v>
      </c>
      <c r="AG20" s="117">
        <v>28.1</v>
      </c>
      <c r="AH20" s="118">
        <v>28.8</v>
      </c>
      <c r="AI20" s="119">
        <v>29.5</v>
      </c>
      <c r="AJ20" s="119">
        <v>29.3</v>
      </c>
      <c r="AK20" s="119">
        <v>28.8</v>
      </c>
      <c r="AL20" s="119">
        <v>28.2</v>
      </c>
      <c r="AM20" s="119">
        <v>30.1</v>
      </c>
      <c r="AN20" s="119">
        <v>30.8</v>
      </c>
      <c r="AO20" s="119">
        <v>31.9</v>
      </c>
      <c r="AP20" s="119">
        <v>31</v>
      </c>
      <c r="AQ20" s="118">
        <v>30.1</v>
      </c>
      <c r="AR20" s="118">
        <v>29.6</v>
      </c>
      <c r="AS20" s="118">
        <v>29.1</v>
      </c>
      <c r="AT20" s="120">
        <v>28.6</v>
      </c>
      <c r="AU20" s="120">
        <v>30.1</v>
      </c>
      <c r="AV20" s="120">
        <v>28.9</v>
      </c>
      <c r="AW20" s="120">
        <v>27.3</v>
      </c>
      <c r="AX20" s="120">
        <v>29.1</v>
      </c>
      <c r="AY20" s="120">
        <v>29.3</v>
      </c>
      <c r="AZ20" s="120">
        <v>31</v>
      </c>
      <c r="BA20" s="120">
        <v>31.2</v>
      </c>
      <c r="BB20" s="120">
        <v>31.4</v>
      </c>
      <c r="BC20" s="120">
        <v>29.6</v>
      </c>
      <c r="BD20" s="120">
        <v>29.6</v>
      </c>
      <c r="BE20" s="120">
        <v>28.9</v>
      </c>
      <c r="BF20" s="121">
        <v>28.9</v>
      </c>
      <c r="BG20" s="122">
        <v>27.4</v>
      </c>
      <c r="BH20" s="122">
        <v>28.5</v>
      </c>
      <c r="BI20" s="122">
        <v>27.2</v>
      </c>
      <c r="BJ20" s="122">
        <v>25.7</v>
      </c>
      <c r="BK20" s="122">
        <v>28.1</v>
      </c>
      <c r="BL20" s="122">
        <v>30.5</v>
      </c>
      <c r="BM20" s="122">
        <v>29.5</v>
      </c>
      <c r="BN20" s="122">
        <v>30</v>
      </c>
      <c r="BO20" s="121">
        <v>29.5</v>
      </c>
      <c r="BP20" s="121">
        <v>28.8</v>
      </c>
      <c r="BQ20" s="121">
        <v>29.2</v>
      </c>
      <c r="BR20" s="121">
        <v>28</v>
      </c>
      <c r="BS20" s="122">
        <v>28.5</v>
      </c>
      <c r="BT20" s="122">
        <v>28.6</v>
      </c>
      <c r="BU20" s="122">
        <v>26.8</v>
      </c>
      <c r="BV20" s="122">
        <v>27.6</v>
      </c>
      <c r="BW20" s="122">
        <v>28.2</v>
      </c>
      <c r="BX20" s="122">
        <v>29.9</v>
      </c>
      <c r="BY20" s="122">
        <v>30</v>
      </c>
      <c r="BZ20" s="122">
        <v>28.9</v>
      </c>
      <c r="CA20" s="121">
        <v>29.8</v>
      </c>
      <c r="CB20" s="121">
        <v>29.1</v>
      </c>
      <c r="CC20" s="121">
        <v>28.2</v>
      </c>
    </row>
    <row r="21" spans="1:81" ht="27.6" thickBot="1">
      <c r="A21" s="123" t="s">
        <v>258</v>
      </c>
      <c r="B21" s="124">
        <v>27.8</v>
      </c>
      <c r="C21" s="124">
        <v>28.1</v>
      </c>
      <c r="D21" s="125">
        <v>29.2</v>
      </c>
      <c r="E21" s="126">
        <v>29.8</v>
      </c>
      <c r="F21" s="126">
        <v>31.4</v>
      </c>
      <c r="G21" s="127">
        <v>29.4</v>
      </c>
      <c r="H21" s="127">
        <v>28.2</v>
      </c>
      <c r="I21" s="127">
        <v>29.1</v>
      </c>
      <c r="J21" s="127">
        <v>28.4</v>
      </c>
      <c r="K21" s="126">
        <v>28.4</v>
      </c>
      <c r="L21" s="126">
        <v>28.3</v>
      </c>
      <c r="M21" s="126">
        <v>26.9</v>
      </c>
      <c r="N21" s="126">
        <v>27.8</v>
      </c>
      <c r="O21" s="126">
        <v>28.1</v>
      </c>
      <c r="P21" s="126">
        <v>29.2</v>
      </c>
      <c r="Q21" s="126">
        <v>29.8</v>
      </c>
      <c r="R21" s="116">
        <v>29.3</v>
      </c>
      <c r="S21" s="116">
        <v>29.2</v>
      </c>
      <c r="T21" s="116">
        <v>28.1</v>
      </c>
      <c r="U21" s="116">
        <v>28.9</v>
      </c>
      <c r="V21" s="116">
        <v>28.7</v>
      </c>
      <c r="W21" s="126">
        <v>28.4</v>
      </c>
      <c r="X21" s="126">
        <v>28.3</v>
      </c>
      <c r="Y21" s="126">
        <v>26.9</v>
      </c>
      <c r="Z21" s="117">
        <v>27.5</v>
      </c>
      <c r="AA21" s="117">
        <v>27</v>
      </c>
      <c r="AB21" s="117">
        <v>29.1</v>
      </c>
      <c r="AC21" s="117">
        <v>29.2</v>
      </c>
      <c r="AD21" s="117">
        <v>29.3</v>
      </c>
      <c r="AE21" s="117">
        <v>28.9</v>
      </c>
      <c r="AF21" s="117">
        <v>28.2</v>
      </c>
      <c r="AG21" s="117">
        <v>28</v>
      </c>
      <c r="AH21" s="118">
        <v>28.3</v>
      </c>
      <c r="AI21" s="119">
        <v>28.7</v>
      </c>
      <c r="AJ21" s="119">
        <v>28.6</v>
      </c>
      <c r="AK21" s="119">
        <v>28.4</v>
      </c>
      <c r="AL21" s="119">
        <v>27.5</v>
      </c>
      <c r="AM21" s="119">
        <v>30.2</v>
      </c>
      <c r="AN21" s="119">
        <v>30.7</v>
      </c>
      <c r="AO21" s="119">
        <v>31.4</v>
      </c>
      <c r="AP21" s="119">
        <v>30.7</v>
      </c>
      <c r="AQ21" s="118">
        <v>29.7</v>
      </c>
      <c r="AR21" s="118">
        <v>29.1</v>
      </c>
      <c r="AS21" s="118">
        <v>28.7</v>
      </c>
      <c r="AT21" s="120">
        <v>27.9</v>
      </c>
      <c r="AU21" s="120">
        <v>28.9</v>
      </c>
      <c r="AV21" s="120">
        <v>27.9</v>
      </c>
      <c r="AW21" s="120">
        <v>26.4</v>
      </c>
      <c r="AX21" s="120">
        <v>28.5</v>
      </c>
      <c r="AY21" s="120">
        <v>28.9</v>
      </c>
      <c r="AZ21" s="120">
        <v>30.7</v>
      </c>
      <c r="BA21" s="120">
        <v>30.7</v>
      </c>
      <c r="BB21" s="120">
        <v>31.1</v>
      </c>
      <c r="BC21" s="120">
        <v>29.2</v>
      </c>
      <c r="BD21" s="120">
        <v>29.2</v>
      </c>
      <c r="BE21" s="120">
        <v>28.7</v>
      </c>
      <c r="BF21" s="121">
        <v>28.6</v>
      </c>
      <c r="BG21" s="122">
        <v>26.8</v>
      </c>
      <c r="BH21" s="122">
        <v>27.5</v>
      </c>
      <c r="BI21" s="122">
        <v>26.2</v>
      </c>
      <c r="BJ21" s="122">
        <v>25.3</v>
      </c>
      <c r="BK21" s="122">
        <v>27.9</v>
      </c>
      <c r="BL21" s="122">
        <v>30.3</v>
      </c>
      <c r="BM21" s="122">
        <v>29.4</v>
      </c>
      <c r="BN21" s="122">
        <v>29.8</v>
      </c>
      <c r="BO21" s="121">
        <v>30.4</v>
      </c>
      <c r="BP21" s="121">
        <v>28.7</v>
      </c>
      <c r="BQ21" s="121">
        <v>29.2</v>
      </c>
      <c r="BR21" s="121">
        <v>27.9</v>
      </c>
      <c r="BS21" s="122">
        <v>27.5</v>
      </c>
      <c r="BT21" s="122">
        <v>27.7</v>
      </c>
      <c r="BU21" s="122">
        <v>26.1</v>
      </c>
      <c r="BV21" s="122">
        <v>27.3</v>
      </c>
      <c r="BW21" s="122">
        <v>27.8</v>
      </c>
      <c r="BX21" s="122">
        <v>29.6</v>
      </c>
      <c r="BY21" s="122">
        <v>29.4</v>
      </c>
      <c r="BZ21" s="122">
        <v>28.5</v>
      </c>
      <c r="CA21" s="121">
        <v>30</v>
      </c>
      <c r="CB21" s="121">
        <v>28.9</v>
      </c>
      <c r="CC21" s="121">
        <v>28.1</v>
      </c>
    </row>
    <row r="22" spans="1:81" ht="27.6" thickBot="1">
      <c r="A22" s="123" t="s">
        <v>259</v>
      </c>
      <c r="B22" s="124">
        <v>26</v>
      </c>
      <c r="C22" s="124">
        <v>26.3</v>
      </c>
      <c r="D22" s="125">
        <v>28.7</v>
      </c>
      <c r="E22" s="126">
        <v>29.8</v>
      </c>
      <c r="F22" s="126">
        <v>31</v>
      </c>
      <c r="G22" s="127">
        <v>29.5</v>
      </c>
      <c r="H22" s="127">
        <v>28.3</v>
      </c>
      <c r="I22" s="127">
        <v>29.1</v>
      </c>
      <c r="J22" s="127">
        <v>27.8</v>
      </c>
      <c r="K22" s="126">
        <v>27.9</v>
      </c>
      <c r="L22" s="126">
        <v>27.1</v>
      </c>
      <c r="M22" s="126">
        <v>25.2</v>
      </c>
      <c r="N22" s="126">
        <v>26</v>
      </c>
      <c r="O22" s="126">
        <v>26.3</v>
      </c>
      <c r="P22" s="126">
        <v>28.7</v>
      </c>
      <c r="Q22" s="126">
        <v>29.8</v>
      </c>
      <c r="R22" s="116">
        <v>28.8</v>
      </c>
      <c r="S22" s="116">
        <v>29.1</v>
      </c>
      <c r="T22" s="116">
        <v>28.4</v>
      </c>
      <c r="U22" s="116">
        <v>28.6</v>
      </c>
      <c r="V22" s="116">
        <v>28.4</v>
      </c>
      <c r="W22" s="126">
        <v>27.9</v>
      </c>
      <c r="X22" s="126">
        <v>27.1</v>
      </c>
      <c r="Y22" s="126">
        <v>25.2</v>
      </c>
      <c r="Z22" s="117">
        <v>25.9</v>
      </c>
      <c r="AA22" s="117">
        <v>25.6</v>
      </c>
      <c r="AB22" s="117">
        <v>28.6</v>
      </c>
      <c r="AC22" s="117">
        <v>28.7</v>
      </c>
      <c r="AD22" s="117">
        <v>28.7</v>
      </c>
      <c r="AE22" s="117">
        <v>29.3</v>
      </c>
      <c r="AF22" s="117">
        <v>28.9</v>
      </c>
      <c r="AG22" s="117">
        <v>28.5</v>
      </c>
      <c r="AH22" s="118">
        <v>28.2</v>
      </c>
      <c r="AI22" s="119">
        <v>28.3</v>
      </c>
      <c r="AJ22" s="119">
        <v>27.3</v>
      </c>
      <c r="AK22" s="119">
        <v>26.7</v>
      </c>
      <c r="AL22" s="119">
        <v>25.9</v>
      </c>
      <c r="AM22" s="119">
        <v>29.8</v>
      </c>
      <c r="AN22" s="119">
        <v>30.8</v>
      </c>
      <c r="AO22" s="119">
        <v>31.7</v>
      </c>
      <c r="AP22" s="119">
        <v>30.5</v>
      </c>
      <c r="AQ22" s="118">
        <v>30.4</v>
      </c>
      <c r="AR22" s="118">
        <v>30.2</v>
      </c>
      <c r="AS22" s="118">
        <v>29</v>
      </c>
      <c r="AT22" s="120">
        <v>27.9</v>
      </c>
      <c r="AU22" s="120">
        <v>28.1</v>
      </c>
      <c r="AV22" s="120">
        <v>26.6</v>
      </c>
      <c r="AW22" s="120">
        <v>24.6</v>
      </c>
      <c r="AX22" s="120">
        <v>27.1</v>
      </c>
      <c r="AY22" s="120">
        <v>27.4</v>
      </c>
      <c r="AZ22" s="120">
        <v>30.8</v>
      </c>
      <c r="BA22" s="120">
        <v>30.5</v>
      </c>
      <c r="BB22" s="120">
        <v>30.7</v>
      </c>
      <c r="BC22" s="120">
        <v>29.4</v>
      </c>
      <c r="BD22" s="120">
        <v>29.3</v>
      </c>
      <c r="BE22" s="120">
        <v>28.6</v>
      </c>
      <c r="BF22" s="121">
        <v>28.5</v>
      </c>
      <c r="BG22" s="122">
        <v>25.3</v>
      </c>
      <c r="BH22" s="122">
        <v>26.4</v>
      </c>
      <c r="BI22" s="122">
        <v>24.4</v>
      </c>
      <c r="BJ22" s="122">
        <v>22.9</v>
      </c>
      <c r="BK22" s="122">
        <v>26.1</v>
      </c>
      <c r="BL22" s="122">
        <v>30.1</v>
      </c>
      <c r="BM22" s="122">
        <v>28.7</v>
      </c>
      <c r="BN22" s="122">
        <v>29.2</v>
      </c>
      <c r="BO22" s="121">
        <v>29.3</v>
      </c>
      <c r="BP22" s="121">
        <v>28.3</v>
      </c>
      <c r="BQ22" s="121">
        <v>28.4</v>
      </c>
      <c r="BR22" s="121">
        <v>27.3</v>
      </c>
      <c r="BS22" s="122">
        <v>27.2</v>
      </c>
      <c r="BT22" s="122">
        <v>26.8</v>
      </c>
      <c r="BU22" s="122">
        <v>24.2</v>
      </c>
      <c r="BV22" s="122">
        <v>25.7</v>
      </c>
      <c r="BW22" s="122">
        <v>26.2</v>
      </c>
      <c r="BX22" s="122">
        <v>29.5</v>
      </c>
      <c r="BY22" s="122">
        <v>28.4</v>
      </c>
      <c r="BZ22" s="122">
        <v>27.9</v>
      </c>
      <c r="CA22" s="121">
        <v>29.6</v>
      </c>
      <c r="CB22" s="121">
        <v>28.8</v>
      </c>
      <c r="CC22" s="121">
        <v>28.1</v>
      </c>
    </row>
    <row r="23" spans="1:81" ht="27.6" thickBot="1">
      <c r="A23" s="123" t="s">
        <v>260</v>
      </c>
      <c r="B23" s="124">
        <v>25.4</v>
      </c>
      <c r="C23" s="124">
        <v>25.2</v>
      </c>
      <c r="D23" s="125">
        <v>28</v>
      </c>
      <c r="E23" s="126">
        <v>29</v>
      </c>
      <c r="F23" s="126">
        <v>30.2</v>
      </c>
      <c r="G23" s="127">
        <v>29</v>
      </c>
      <c r="H23" s="127">
        <v>28</v>
      </c>
      <c r="I23" s="127">
        <v>28.4</v>
      </c>
      <c r="J23" s="127">
        <v>27.6</v>
      </c>
      <c r="K23" s="126">
        <v>27.4</v>
      </c>
      <c r="L23" s="126">
        <v>26.4</v>
      </c>
      <c r="M23" s="126">
        <v>24.4</v>
      </c>
      <c r="N23" s="126">
        <v>25.4</v>
      </c>
      <c r="O23" s="126">
        <v>25.2</v>
      </c>
      <c r="P23" s="126">
        <v>28</v>
      </c>
      <c r="Q23" s="126">
        <v>29</v>
      </c>
      <c r="R23" s="116">
        <v>28.5</v>
      </c>
      <c r="S23" s="116">
        <v>28.6</v>
      </c>
      <c r="T23" s="116">
        <v>27.8</v>
      </c>
      <c r="U23" s="116">
        <v>28.1</v>
      </c>
      <c r="V23" s="116">
        <v>28.2</v>
      </c>
      <c r="W23" s="126">
        <v>27.4</v>
      </c>
      <c r="X23" s="126">
        <v>26.4</v>
      </c>
      <c r="Y23" s="126">
        <v>24.4</v>
      </c>
      <c r="Z23" s="117">
        <v>25.2</v>
      </c>
      <c r="AA23" s="117">
        <v>25</v>
      </c>
      <c r="AB23" s="117">
        <v>27.5</v>
      </c>
      <c r="AC23" s="117">
        <v>28.1</v>
      </c>
      <c r="AD23" s="117">
        <v>28.2</v>
      </c>
      <c r="AE23" s="117">
        <v>28.6</v>
      </c>
      <c r="AF23" s="117">
        <v>28.4</v>
      </c>
      <c r="AG23" s="117">
        <v>27.9</v>
      </c>
      <c r="AH23" s="118">
        <v>27.6</v>
      </c>
      <c r="AI23" s="119">
        <v>27.7</v>
      </c>
      <c r="AJ23" s="119">
        <v>26.7</v>
      </c>
      <c r="AK23" s="119">
        <v>26.3</v>
      </c>
      <c r="AL23" s="119">
        <v>25.2</v>
      </c>
      <c r="AM23" s="119">
        <v>29</v>
      </c>
      <c r="AN23" s="119">
        <v>30.5</v>
      </c>
      <c r="AO23" s="119">
        <v>30.6</v>
      </c>
      <c r="AP23" s="119">
        <v>29.3</v>
      </c>
      <c r="AQ23" s="118">
        <v>29.8</v>
      </c>
      <c r="AR23" s="118">
        <v>29.5</v>
      </c>
      <c r="AS23" s="118">
        <v>28.7</v>
      </c>
      <c r="AT23" s="120">
        <v>27.3</v>
      </c>
      <c r="AU23" s="120">
        <v>27.4</v>
      </c>
      <c r="AV23" s="120">
        <v>25.9</v>
      </c>
      <c r="AW23" s="120">
        <v>23.8</v>
      </c>
      <c r="AX23" s="120">
        <v>26.1</v>
      </c>
      <c r="AY23" s="120">
        <v>26.3</v>
      </c>
      <c r="AZ23" s="120">
        <v>29.8</v>
      </c>
      <c r="BA23" s="120">
        <v>29.5</v>
      </c>
      <c r="BB23" s="120">
        <v>30.3</v>
      </c>
      <c r="BC23" s="120">
        <v>28.9</v>
      </c>
      <c r="BD23" s="120">
        <v>28.7</v>
      </c>
      <c r="BE23" s="120">
        <v>28</v>
      </c>
      <c r="BF23" s="121">
        <v>27.9</v>
      </c>
      <c r="BG23" s="122">
        <v>25.1</v>
      </c>
      <c r="BH23" s="122">
        <v>25.7</v>
      </c>
      <c r="BI23" s="122">
        <v>23.5</v>
      </c>
      <c r="BJ23" s="122">
        <v>22</v>
      </c>
      <c r="BK23" s="122">
        <v>24.9</v>
      </c>
      <c r="BL23" s="122">
        <v>29</v>
      </c>
      <c r="BM23" s="122">
        <v>28.3</v>
      </c>
      <c r="BN23" s="122">
        <v>29.9</v>
      </c>
      <c r="BO23" s="121">
        <v>29.1</v>
      </c>
      <c r="BP23" s="121">
        <v>28.6</v>
      </c>
      <c r="BQ23" s="121">
        <v>28.8</v>
      </c>
      <c r="BR23" s="121">
        <v>27</v>
      </c>
      <c r="BS23" s="122">
        <v>26.7</v>
      </c>
      <c r="BT23" s="122">
        <v>25.9</v>
      </c>
      <c r="BU23" s="122">
        <v>23.4</v>
      </c>
      <c r="BV23" s="122">
        <v>24.7</v>
      </c>
      <c r="BW23" s="122">
        <v>25.4</v>
      </c>
      <c r="BX23" s="122">
        <v>28.7</v>
      </c>
      <c r="BY23" s="122">
        <v>27.7</v>
      </c>
      <c r="BZ23" s="122">
        <v>27.3</v>
      </c>
      <c r="CA23" s="121">
        <v>28.8</v>
      </c>
      <c r="CB23" s="121">
        <v>28.1</v>
      </c>
      <c r="CC23" s="121">
        <v>27.6</v>
      </c>
    </row>
    <row r="24" spans="1:81" ht="27.6" thickBot="1">
      <c r="A24" s="123" t="s">
        <v>261</v>
      </c>
      <c r="B24" s="124">
        <v>26</v>
      </c>
      <c r="C24" s="124">
        <v>25.8</v>
      </c>
      <c r="D24" s="125">
        <v>28.6</v>
      </c>
      <c r="E24" s="126">
        <v>29.7</v>
      </c>
      <c r="F24" s="126">
        <v>30.8</v>
      </c>
      <c r="G24" s="127">
        <v>29.5</v>
      </c>
      <c r="H24" s="127">
        <v>28</v>
      </c>
      <c r="I24" s="127">
        <v>28.6</v>
      </c>
      <c r="J24" s="127">
        <v>27.6</v>
      </c>
      <c r="K24" s="126">
        <v>27.8</v>
      </c>
      <c r="L24" s="126">
        <v>27.1</v>
      </c>
      <c r="M24" s="126">
        <v>25</v>
      </c>
      <c r="N24" s="126">
        <v>26</v>
      </c>
      <c r="O24" s="126">
        <v>25.8</v>
      </c>
      <c r="P24" s="126">
        <v>28.6</v>
      </c>
      <c r="Q24" s="126">
        <v>29.7</v>
      </c>
      <c r="R24" s="116">
        <v>28.8</v>
      </c>
      <c r="S24" s="116">
        <v>28.8</v>
      </c>
      <c r="T24" s="116">
        <v>27.6</v>
      </c>
      <c r="U24" s="116">
        <v>28.4</v>
      </c>
      <c r="V24" s="116">
        <v>28.4</v>
      </c>
      <c r="W24" s="126">
        <v>27.8</v>
      </c>
      <c r="X24" s="126">
        <v>27.1</v>
      </c>
      <c r="Y24" s="126">
        <v>25</v>
      </c>
      <c r="Z24" s="117">
        <v>25.7</v>
      </c>
      <c r="AA24" s="117">
        <v>25.5</v>
      </c>
      <c r="AB24" s="117">
        <v>28</v>
      </c>
      <c r="AC24" s="117">
        <v>28.7</v>
      </c>
      <c r="AD24" s="117">
        <v>28.9</v>
      </c>
      <c r="AE24" s="117">
        <v>28.6</v>
      </c>
      <c r="AF24" s="117">
        <v>28</v>
      </c>
      <c r="AG24" s="117">
        <v>27.7</v>
      </c>
      <c r="AH24" s="118">
        <v>28</v>
      </c>
      <c r="AI24" s="119">
        <v>28.1</v>
      </c>
      <c r="AJ24" s="119">
        <v>27.4</v>
      </c>
      <c r="AK24" s="119">
        <v>26.7</v>
      </c>
      <c r="AL24" s="119">
        <v>25.7</v>
      </c>
      <c r="AM24" s="119">
        <v>29.6</v>
      </c>
      <c r="AN24" s="119">
        <v>30.8</v>
      </c>
      <c r="AO24" s="119">
        <v>31.2</v>
      </c>
      <c r="AP24" s="119">
        <v>29.9</v>
      </c>
      <c r="AQ24" s="118">
        <v>29.8</v>
      </c>
      <c r="AR24" s="118">
        <v>29</v>
      </c>
      <c r="AS24" s="118">
        <v>28.1</v>
      </c>
      <c r="AT24" s="120">
        <v>27.4</v>
      </c>
      <c r="AU24" s="120">
        <v>27.8</v>
      </c>
      <c r="AV24" s="120">
        <v>26.3</v>
      </c>
      <c r="AW24" s="120">
        <v>24.6</v>
      </c>
      <c r="AX24" s="120">
        <v>26.7</v>
      </c>
      <c r="AY24" s="120">
        <v>26.9</v>
      </c>
      <c r="AZ24" s="120">
        <v>30.9</v>
      </c>
      <c r="BA24" s="120">
        <v>30.2</v>
      </c>
      <c r="BB24" s="120">
        <v>31.2</v>
      </c>
      <c r="BC24" s="120">
        <v>29.2</v>
      </c>
      <c r="BD24" s="120">
        <v>29.3</v>
      </c>
      <c r="BE24" s="120">
        <v>28.1</v>
      </c>
      <c r="BF24" s="121">
        <v>28.2</v>
      </c>
      <c r="BG24" s="122">
        <v>25.4</v>
      </c>
      <c r="BH24" s="122">
        <v>26.1</v>
      </c>
      <c r="BI24" s="122">
        <v>24</v>
      </c>
      <c r="BJ24" s="122">
        <v>22.8</v>
      </c>
      <c r="BK24" s="122">
        <v>25.8</v>
      </c>
      <c r="BL24" s="122">
        <v>29.9</v>
      </c>
      <c r="BM24" s="122">
        <v>29.4</v>
      </c>
      <c r="BN24" s="122">
        <v>30.4</v>
      </c>
      <c r="BO24" s="121">
        <v>29.4</v>
      </c>
      <c r="BP24" s="121">
        <v>28.8</v>
      </c>
      <c r="BQ24" s="121">
        <v>29.1</v>
      </c>
      <c r="BR24" s="121">
        <v>27.3</v>
      </c>
      <c r="BS24" s="122">
        <v>26.9</v>
      </c>
      <c r="BT24" s="122">
        <v>26.3</v>
      </c>
      <c r="BU24" s="122">
        <v>24</v>
      </c>
      <c r="BV24" s="122">
        <v>25.8</v>
      </c>
      <c r="BW24" s="122">
        <v>25.8</v>
      </c>
      <c r="BX24" s="122">
        <v>29.1</v>
      </c>
      <c r="BY24" s="122">
        <v>28.1</v>
      </c>
      <c r="BZ24" s="122">
        <v>27.6</v>
      </c>
      <c r="CA24" s="121">
        <v>29.5</v>
      </c>
      <c r="CB24" s="121">
        <v>28.4</v>
      </c>
      <c r="CC24" s="121">
        <v>27.9</v>
      </c>
    </row>
    <row r="25" spans="1:81" ht="27.6" thickBot="1">
      <c r="A25" s="123" t="s">
        <v>262</v>
      </c>
      <c r="B25" s="124">
        <v>26.1</v>
      </c>
      <c r="C25" s="124">
        <v>26.2</v>
      </c>
      <c r="D25" s="125">
        <v>28.8</v>
      </c>
      <c r="E25" s="126">
        <v>30.1</v>
      </c>
      <c r="F25" s="126">
        <v>30.3</v>
      </c>
      <c r="G25" s="127">
        <v>28.9</v>
      </c>
      <c r="H25" s="127">
        <v>28.6</v>
      </c>
      <c r="I25" s="127">
        <v>28.7</v>
      </c>
      <c r="J25" s="127">
        <v>27.7</v>
      </c>
      <c r="K25" s="126">
        <v>28.1</v>
      </c>
      <c r="L25" s="126">
        <v>27.3</v>
      </c>
      <c r="M25" s="126">
        <v>25</v>
      </c>
      <c r="N25" s="126">
        <v>26.1</v>
      </c>
      <c r="O25" s="126">
        <v>26.2</v>
      </c>
      <c r="P25" s="126">
        <v>28.8</v>
      </c>
      <c r="Q25" s="126">
        <v>30.1</v>
      </c>
      <c r="R25" s="116">
        <v>29</v>
      </c>
      <c r="S25" s="116">
        <v>29</v>
      </c>
      <c r="T25" s="116">
        <v>27.5</v>
      </c>
      <c r="U25" s="116">
        <v>28.9</v>
      </c>
      <c r="V25" s="116">
        <v>28.9</v>
      </c>
      <c r="W25" s="126">
        <v>28.1</v>
      </c>
      <c r="X25" s="126">
        <v>27.3</v>
      </c>
      <c r="Y25" s="126">
        <v>25</v>
      </c>
      <c r="Z25" s="117">
        <v>25.7</v>
      </c>
      <c r="AA25" s="117">
        <v>25.6</v>
      </c>
      <c r="AB25" s="117">
        <v>27.6</v>
      </c>
      <c r="AC25" s="117">
        <v>28.9</v>
      </c>
      <c r="AD25" s="117">
        <v>29.2</v>
      </c>
      <c r="AE25" s="117">
        <v>28.8</v>
      </c>
      <c r="AF25" s="117">
        <v>27.8</v>
      </c>
      <c r="AG25" s="117">
        <v>27.7</v>
      </c>
      <c r="AH25" s="118">
        <v>28.3</v>
      </c>
      <c r="AI25" s="119">
        <v>28.2</v>
      </c>
      <c r="AJ25" s="119">
        <v>27.6</v>
      </c>
      <c r="AK25" s="119">
        <v>26.8</v>
      </c>
      <c r="AL25" s="119">
        <v>25.7</v>
      </c>
      <c r="AM25" s="119">
        <v>29.4</v>
      </c>
      <c r="AN25" s="119">
        <v>30.9</v>
      </c>
      <c r="AO25" s="119">
        <v>31.9</v>
      </c>
      <c r="AP25" s="119">
        <v>30.2</v>
      </c>
      <c r="AQ25" s="118">
        <v>30.4</v>
      </c>
      <c r="AR25" s="118">
        <v>28.7</v>
      </c>
      <c r="AS25" s="118">
        <v>28</v>
      </c>
      <c r="AT25" s="120">
        <v>27.7</v>
      </c>
      <c r="AU25" s="120">
        <v>28.3</v>
      </c>
      <c r="AV25" s="120">
        <v>26.2</v>
      </c>
      <c r="AW25" s="120">
        <v>24.6</v>
      </c>
      <c r="AX25" s="120">
        <v>26.1</v>
      </c>
      <c r="AY25" s="120">
        <v>26.8</v>
      </c>
      <c r="AZ25" s="120">
        <v>31.1</v>
      </c>
      <c r="BA25" s="120">
        <v>30.2</v>
      </c>
      <c r="BB25" s="120">
        <v>31.1</v>
      </c>
      <c r="BC25" s="120">
        <v>30</v>
      </c>
      <c r="BD25" s="120">
        <v>29.5</v>
      </c>
      <c r="BE25" s="120">
        <v>28</v>
      </c>
      <c r="BF25" s="121">
        <v>28.5</v>
      </c>
      <c r="BG25" s="122">
        <v>25.6</v>
      </c>
      <c r="BH25" s="122">
        <v>25.9</v>
      </c>
      <c r="BI25" s="122">
        <v>24</v>
      </c>
      <c r="BJ25" s="122">
        <v>22.7</v>
      </c>
      <c r="BK25" s="122">
        <v>25.9</v>
      </c>
      <c r="BL25" s="122">
        <v>30</v>
      </c>
      <c r="BM25" s="122">
        <v>30.2</v>
      </c>
      <c r="BN25" s="122">
        <v>30.4</v>
      </c>
      <c r="BO25" s="121">
        <v>29.4</v>
      </c>
      <c r="BP25" s="121">
        <v>28.8</v>
      </c>
      <c r="BQ25" s="121">
        <v>29.1</v>
      </c>
      <c r="BR25" s="121">
        <v>27.6</v>
      </c>
      <c r="BS25" s="122">
        <v>26.9</v>
      </c>
      <c r="BT25" s="122">
        <v>26.1</v>
      </c>
      <c r="BU25" s="122">
        <v>23.9</v>
      </c>
      <c r="BV25" s="122">
        <v>25.7</v>
      </c>
      <c r="BW25" s="122">
        <v>25.7</v>
      </c>
      <c r="BX25" s="122">
        <v>29</v>
      </c>
      <c r="BY25" s="122">
        <v>27.8</v>
      </c>
      <c r="BZ25" s="122">
        <v>27.8</v>
      </c>
      <c r="CA25" s="121">
        <v>29.8</v>
      </c>
      <c r="CB25" s="121">
        <v>28.6</v>
      </c>
      <c r="CC25" s="121">
        <v>27.8</v>
      </c>
    </row>
    <row r="26" spans="1:81" ht="27.6" thickBot="1">
      <c r="A26" s="123" t="s">
        <v>263</v>
      </c>
      <c r="B26" s="124">
        <v>26.1</v>
      </c>
      <c r="C26" s="124">
        <v>26.2</v>
      </c>
      <c r="D26" s="125">
        <v>28.8</v>
      </c>
      <c r="E26" s="126">
        <v>30.1</v>
      </c>
      <c r="F26" s="126">
        <v>30.3</v>
      </c>
      <c r="G26" s="127">
        <v>28.9</v>
      </c>
      <c r="H26" s="127">
        <v>28.6</v>
      </c>
      <c r="I26" s="127">
        <v>28.7</v>
      </c>
      <c r="J26" s="127">
        <v>27.7</v>
      </c>
      <c r="K26" s="126">
        <v>28.1</v>
      </c>
      <c r="L26" s="126">
        <v>27.3</v>
      </c>
      <c r="M26" s="126">
        <v>25</v>
      </c>
      <c r="N26" s="126">
        <v>26.1</v>
      </c>
      <c r="O26" s="126">
        <v>26.2</v>
      </c>
      <c r="P26" s="126">
        <v>28.8</v>
      </c>
      <c r="Q26" s="126">
        <v>30.1</v>
      </c>
      <c r="R26" s="116">
        <v>29</v>
      </c>
      <c r="S26" s="116">
        <v>29</v>
      </c>
      <c r="T26" s="116">
        <v>27.5</v>
      </c>
      <c r="U26" s="116">
        <v>28.9</v>
      </c>
      <c r="V26" s="116">
        <v>28.9</v>
      </c>
      <c r="W26" s="126">
        <v>28.1</v>
      </c>
      <c r="X26" s="126">
        <v>27.3</v>
      </c>
      <c r="Y26" s="126">
        <v>25</v>
      </c>
      <c r="Z26" s="117">
        <v>25.7</v>
      </c>
      <c r="AA26" s="117">
        <v>25.6</v>
      </c>
      <c r="AB26" s="117">
        <v>27.6</v>
      </c>
      <c r="AC26" s="117">
        <v>28.9</v>
      </c>
      <c r="AD26" s="117">
        <v>29.2</v>
      </c>
      <c r="AE26" s="117">
        <v>28.8</v>
      </c>
      <c r="AF26" s="117">
        <v>27.8</v>
      </c>
      <c r="AG26" s="117">
        <v>27.7</v>
      </c>
      <c r="AH26" s="118">
        <v>28.3</v>
      </c>
      <c r="AI26" s="119">
        <v>28.2</v>
      </c>
      <c r="AJ26" s="119">
        <v>27.6</v>
      </c>
      <c r="AK26" s="119">
        <v>26.8</v>
      </c>
      <c r="AL26" s="119">
        <v>25.7</v>
      </c>
      <c r="AM26" s="119">
        <v>29.4</v>
      </c>
      <c r="AN26" s="119">
        <v>30.9</v>
      </c>
      <c r="AO26" s="119">
        <v>31.9</v>
      </c>
      <c r="AP26" s="119">
        <v>30.2</v>
      </c>
      <c r="AQ26" s="118">
        <v>30.4</v>
      </c>
      <c r="AR26" s="118">
        <v>28.7</v>
      </c>
      <c r="AS26" s="118">
        <v>28</v>
      </c>
      <c r="AT26" s="120">
        <v>27.7</v>
      </c>
      <c r="AU26" s="120">
        <v>28.3</v>
      </c>
      <c r="AV26" s="120">
        <v>26.2</v>
      </c>
      <c r="AW26" s="120">
        <v>24.6</v>
      </c>
      <c r="AX26" s="120">
        <v>26.1</v>
      </c>
      <c r="AY26" s="120">
        <v>26.8</v>
      </c>
      <c r="AZ26" s="120">
        <v>31.1</v>
      </c>
      <c r="BA26" s="120">
        <v>30.2</v>
      </c>
      <c r="BB26" s="120">
        <v>31.1</v>
      </c>
      <c r="BC26" s="120">
        <v>30</v>
      </c>
      <c r="BD26" s="120">
        <v>29.5</v>
      </c>
      <c r="BE26" s="120">
        <v>28</v>
      </c>
      <c r="BF26" s="121">
        <v>28.5</v>
      </c>
      <c r="BG26" s="122">
        <v>25.6</v>
      </c>
      <c r="BH26" s="122">
        <v>25.9</v>
      </c>
      <c r="BI26" s="122">
        <v>24</v>
      </c>
      <c r="BJ26" s="122">
        <v>22.7</v>
      </c>
      <c r="BK26" s="122">
        <v>25.9</v>
      </c>
      <c r="BL26" s="122">
        <v>30</v>
      </c>
      <c r="BM26" s="122">
        <v>30.2</v>
      </c>
      <c r="BN26" s="122">
        <v>30.4</v>
      </c>
      <c r="BO26" s="121">
        <v>29.4</v>
      </c>
      <c r="BP26" s="121">
        <v>28.8</v>
      </c>
      <c r="BQ26" s="121">
        <v>29.1</v>
      </c>
      <c r="BR26" s="121">
        <v>27.6</v>
      </c>
      <c r="BS26" s="122">
        <v>26.9</v>
      </c>
      <c r="BT26" s="122">
        <v>26.1</v>
      </c>
      <c r="BU26" s="122">
        <v>23.9</v>
      </c>
      <c r="BV26" s="122">
        <v>25.7</v>
      </c>
      <c r="BW26" s="122">
        <v>25.7</v>
      </c>
      <c r="BX26" s="122">
        <v>29</v>
      </c>
      <c r="BY26" s="122">
        <v>27.8</v>
      </c>
      <c r="BZ26" s="122">
        <v>27.8</v>
      </c>
      <c r="CA26" s="121">
        <v>29.8</v>
      </c>
      <c r="CB26" s="121">
        <v>28.6</v>
      </c>
      <c r="CC26" s="121">
        <v>27.8</v>
      </c>
    </row>
    <row r="27" spans="1:81" ht="27.6" thickBot="1">
      <c r="A27" s="123" t="s">
        <v>264</v>
      </c>
      <c r="B27" s="124">
        <v>26.1</v>
      </c>
      <c r="C27" s="124">
        <v>26.2</v>
      </c>
      <c r="D27" s="125">
        <v>28.8</v>
      </c>
      <c r="E27" s="126">
        <v>30.1</v>
      </c>
      <c r="F27" s="126">
        <v>30.3</v>
      </c>
      <c r="G27" s="127">
        <v>28.9</v>
      </c>
      <c r="H27" s="127">
        <v>28.6</v>
      </c>
      <c r="I27" s="127">
        <v>28.7</v>
      </c>
      <c r="J27" s="127">
        <v>27.7</v>
      </c>
      <c r="K27" s="126">
        <v>28.1</v>
      </c>
      <c r="L27" s="126">
        <v>27.3</v>
      </c>
      <c r="M27" s="126">
        <v>25</v>
      </c>
      <c r="N27" s="126">
        <v>26.1</v>
      </c>
      <c r="O27" s="126">
        <v>26.2</v>
      </c>
      <c r="P27" s="126">
        <v>28.8</v>
      </c>
      <c r="Q27" s="126">
        <v>30.1</v>
      </c>
      <c r="R27" s="116">
        <v>29</v>
      </c>
      <c r="S27" s="116">
        <v>29</v>
      </c>
      <c r="T27" s="116">
        <v>27.5</v>
      </c>
      <c r="U27" s="116">
        <v>28.9</v>
      </c>
      <c r="V27" s="116">
        <v>28.9</v>
      </c>
      <c r="W27" s="126">
        <v>28.1</v>
      </c>
      <c r="X27" s="126">
        <v>27.3</v>
      </c>
      <c r="Y27" s="126">
        <v>25</v>
      </c>
      <c r="Z27" s="117">
        <v>25.7</v>
      </c>
      <c r="AA27" s="117">
        <v>25.6</v>
      </c>
      <c r="AB27" s="117">
        <v>27.6</v>
      </c>
      <c r="AC27" s="117">
        <v>28.9</v>
      </c>
      <c r="AD27" s="117">
        <v>29.2</v>
      </c>
      <c r="AE27" s="117">
        <v>28.8</v>
      </c>
      <c r="AF27" s="117">
        <v>27.8</v>
      </c>
      <c r="AG27" s="117">
        <v>27.7</v>
      </c>
      <c r="AH27" s="118">
        <v>28.3</v>
      </c>
      <c r="AI27" s="119">
        <v>28.2</v>
      </c>
      <c r="AJ27" s="119">
        <v>27.6</v>
      </c>
      <c r="AK27" s="119">
        <v>26.8</v>
      </c>
      <c r="AL27" s="119">
        <v>25.7</v>
      </c>
      <c r="AM27" s="119">
        <v>29.4</v>
      </c>
      <c r="AN27" s="119">
        <v>30.9</v>
      </c>
      <c r="AO27" s="119">
        <v>31.9</v>
      </c>
      <c r="AP27" s="119">
        <v>30.2</v>
      </c>
      <c r="AQ27" s="118">
        <v>30.4</v>
      </c>
      <c r="AR27" s="118">
        <v>28.7</v>
      </c>
      <c r="AS27" s="118">
        <v>28</v>
      </c>
      <c r="AT27" s="120">
        <v>27.7</v>
      </c>
      <c r="AU27" s="120">
        <v>28.3</v>
      </c>
      <c r="AV27" s="120">
        <v>26.2</v>
      </c>
      <c r="AW27" s="120">
        <v>24.6</v>
      </c>
      <c r="AX27" s="120">
        <v>26.1</v>
      </c>
      <c r="AY27" s="120">
        <v>26.8</v>
      </c>
      <c r="AZ27" s="120">
        <v>31.1</v>
      </c>
      <c r="BA27" s="120">
        <v>30.2</v>
      </c>
      <c r="BB27" s="120">
        <v>31.1</v>
      </c>
      <c r="BC27" s="120">
        <v>30</v>
      </c>
      <c r="BD27" s="120">
        <v>29.5</v>
      </c>
      <c r="BE27" s="120">
        <v>28</v>
      </c>
      <c r="BF27" s="121">
        <v>28.5</v>
      </c>
      <c r="BG27" s="122">
        <v>25.6</v>
      </c>
      <c r="BH27" s="122">
        <v>25.9</v>
      </c>
      <c r="BI27" s="122">
        <v>24</v>
      </c>
      <c r="BJ27" s="122">
        <v>22.7</v>
      </c>
      <c r="BK27" s="122">
        <v>25.9</v>
      </c>
      <c r="BL27" s="122">
        <v>30</v>
      </c>
      <c r="BM27" s="122">
        <v>30.2</v>
      </c>
      <c r="BN27" s="122">
        <v>30.2</v>
      </c>
      <c r="BO27" s="121">
        <v>30</v>
      </c>
      <c r="BP27" s="121">
        <v>28.3</v>
      </c>
      <c r="BQ27" s="121">
        <v>28.5</v>
      </c>
      <c r="BR27" s="121">
        <v>27.6</v>
      </c>
      <c r="BS27" s="122">
        <v>26.9</v>
      </c>
      <c r="BT27" s="122">
        <v>26.1</v>
      </c>
      <c r="BU27" s="122">
        <v>23.9</v>
      </c>
      <c r="BV27" s="122">
        <v>25.7</v>
      </c>
      <c r="BW27" s="122">
        <v>25.7</v>
      </c>
      <c r="BX27" s="122">
        <v>29</v>
      </c>
      <c r="BY27" s="122">
        <v>27.8</v>
      </c>
      <c r="BZ27" s="122">
        <v>27.8</v>
      </c>
      <c r="CA27" s="121">
        <v>29.8</v>
      </c>
      <c r="CB27" s="121">
        <v>28.6</v>
      </c>
      <c r="CC27" s="121">
        <v>27.8</v>
      </c>
    </row>
    <row r="28" spans="1:81" ht="27.6" thickBot="1">
      <c r="A28" s="123" t="s">
        <v>265</v>
      </c>
      <c r="B28" s="124">
        <v>26.2</v>
      </c>
      <c r="C28" s="124">
        <v>26.3</v>
      </c>
      <c r="D28" s="125">
        <v>28.8</v>
      </c>
      <c r="E28" s="126">
        <v>30.4</v>
      </c>
      <c r="F28" s="126">
        <v>30.6</v>
      </c>
      <c r="G28" s="127">
        <v>29.2</v>
      </c>
      <c r="H28" s="127">
        <v>28.1</v>
      </c>
      <c r="I28" s="127">
        <v>28.4</v>
      </c>
      <c r="J28" s="127">
        <v>27.6</v>
      </c>
      <c r="K28" s="126">
        <v>28.1</v>
      </c>
      <c r="L28" s="126">
        <v>26.8</v>
      </c>
      <c r="M28" s="126">
        <v>25.2</v>
      </c>
      <c r="N28" s="126">
        <v>26.2</v>
      </c>
      <c r="O28" s="126">
        <v>26.3</v>
      </c>
      <c r="P28" s="126">
        <v>28.8</v>
      </c>
      <c r="Q28" s="126">
        <v>30.4</v>
      </c>
      <c r="R28" s="116">
        <v>29.1</v>
      </c>
      <c r="S28" s="116">
        <v>28.8</v>
      </c>
      <c r="T28" s="116">
        <v>27.6</v>
      </c>
      <c r="U28" s="116">
        <v>28.2</v>
      </c>
      <c r="V28" s="116">
        <v>28.4</v>
      </c>
      <c r="W28" s="126">
        <v>28.1</v>
      </c>
      <c r="X28" s="126">
        <v>26.8</v>
      </c>
      <c r="Y28" s="126">
        <v>25.2</v>
      </c>
      <c r="Z28" s="117">
        <v>26</v>
      </c>
      <c r="AA28" s="117">
        <v>25.4</v>
      </c>
      <c r="AB28" s="117">
        <v>28.8</v>
      </c>
      <c r="AC28" s="117">
        <v>29.3</v>
      </c>
      <c r="AD28" s="117">
        <v>28.7</v>
      </c>
      <c r="AE28" s="117">
        <v>28.8</v>
      </c>
      <c r="AF28" s="117">
        <v>27.7</v>
      </c>
      <c r="AG28" s="117">
        <v>27.4</v>
      </c>
      <c r="AH28" s="118">
        <v>28.1</v>
      </c>
      <c r="AI28" s="119">
        <v>28.4</v>
      </c>
      <c r="AJ28" s="119">
        <v>27.3</v>
      </c>
      <c r="AK28" s="119">
        <v>26.7</v>
      </c>
      <c r="AL28" s="119">
        <v>26</v>
      </c>
      <c r="AM28" s="119">
        <v>29.6</v>
      </c>
      <c r="AN28" s="119">
        <v>31.1</v>
      </c>
      <c r="AO28" s="119">
        <v>31.9</v>
      </c>
      <c r="AP28" s="119">
        <v>30</v>
      </c>
      <c r="AQ28" s="118">
        <v>30.2</v>
      </c>
      <c r="AR28" s="118">
        <v>29.8</v>
      </c>
      <c r="AS28" s="118">
        <v>28.3</v>
      </c>
      <c r="AT28" s="120">
        <v>28</v>
      </c>
      <c r="AU28" s="120">
        <v>28.6</v>
      </c>
      <c r="AV28" s="120">
        <v>27.1</v>
      </c>
      <c r="AW28" s="120">
        <v>24.8</v>
      </c>
      <c r="AX28" s="120">
        <v>27.1</v>
      </c>
      <c r="AY28" s="120">
        <v>27.2</v>
      </c>
      <c r="AZ28" s="120">
        <v>30.8</v>
      </c>
      <c r="BA28" s="120">
        <v>30.1</v>
      </c>
      <c r="BB28" s="120">
        <v>30.9</v>
      </c>
      <c r="BC28" s="120">
        <v>29.3</v>
      </c>
      <c r="BD28" s="120">
        <v>29.3</v>
      </c>
      <c r="BE28" s="120">
        <v>28.3</v>
      </c>
      <c r="BF28" s="121">
        <v>28.4</v>
      </c>
      <c r="BG28" s="122">
        <v>25.8</v>
      </c>
      <c r="BH28" s="122">
        <v>26.6</v>
      </c>
      <c r="BI28" s="122">
        <v>24.6</v>
      </c>
      <c r="BJ28" s="122">
        <v>22.9</v>
      </c>
      <c r="BK28" s="122">
        <v>26.4</v>
      </c>
      <c r="BL28" s="122">
        <v>29.8</v>
      </c>
      <c r="BM28" s="122">
        <v>29</v>
      </c>
      <c r="BN28" s="122">
        <v>30.4</v>
      </c>
      <c r="BO28" s="121">
        <v>29.4</v>
      </c>
      <c r="BP28" s="121">
        <v>28.8</v>
      </c>
      <c r="BQ28" s="121">
        <v>29.1</v>
      </c>
      <c r="BR28" s="121">
        <v>27.3</v>
      </c>
      <c r="BS28" s="122">
        <v>27.3</v>
      </c>
      <c r="BT28" s="122">
        <v>26.9</v>
      </c>
      <c r="BU28" s="122">
        <v>24.1</v>
      </c>
      <c r="BV28" s="122">
        <v>25.5</v>
      </c>
      <c r="BW28" s="122">
        <v>25.7</v>
      </c>
      <c r="BX28" s="122">
        <v>29.1</v>
      </c>
      <c r="BY28" s="122">
        <v>28.7</v>
      </c>
      <c r="BZ28" s="122">
        <v>28.1</v>
      </c>
      <c r="CA28" s="121">
        <v>29.3</v>
      </c>
      <c r="CB28" s="121">
        <v>28.5</v>
      </c>
      <c r="CC28" s="121">
        <v>27.9</v>
      </c>
    </row>
    <row r="29" spans="1:81" ht="27.6" thickBot="1">
      <c r="A29" s="123" t="s">
        <v>266</v>
      </c>
      <c r="B29" s="124">
        <v>26.1</v>
      </c>
      <c r="C29" s="124">
        <v>26.2</v>
      </c>
      <c r="D29" s="125">
        <v>28.8</v>
      </c>
      <c r="E29" s="126">
        <v>30.1</v>
      </c>
      <c r="F29" s="126">
        <v>30.3</v>
      </c>
      <c r="G29" s="127">
        <v>28.9</v>
      </c>
      <c r="H29" s="127">
        <v>28.6</v>
      </c>
      <c r="I29" s="127">
        <v>28.7</v>
      </c>
      <c r="J29" s="127">
        <v>27.7</v>
      </c>
      <c r="K29" s="126">
        <v>28.1</v>
      </c>
      <c r="L29" s="126">
        <v>27.3</v>
      </c>
      <c r="M29" s="126">
        <v>25</v>
      </c>
      <c r="N29" s="126">
        <v>26.1</v>
      </c>
      <c r="O29" s="126">
        <v>26.2</v>
      </c>
      <c r="P29" s="126">
        <v>28.8</v>
      </c>
      <c r="Q29" s="126">
        <v>30.1</v>
      </c>
      <c r="R29" s="116">
        <v>29</v>
      </c>
      <c r="S29" s="116">
        <v>29</v>
      </c>
      <c r="T29" s="116">
        <v>27.5</v>
      </c>
      <c r="U29" s="116">
        <v>28.9</v>
      </c>
      <c r="V29" s="116">
        <v>28.9</v>
      </c>
      <c r="W29" s="126">
        <v>28.1</v>
      </c>
      <c r="X29" s="126">
        <v>27.3</v>
      </c>
      <c r="Y29" s="126">
        <v>25</v>
      </c>
      <c r="Z29" s="117">
        <v>25.7</v>
      </c>
      <c r="AA29" s="117">
        <v>25.6</v>
      </c>
      <c r="AB29" s="117">
        <v>27.6</v>
      </c>
      <c r="AC29" s="117">
        <v>28.9</v>
      </c>
      <c r="AD29" s="117">
        <v>29.2</v>
      </c>
      <c r="AE29" s="117">
        <v>28.8</v>
      </c>
      <c r="AF29" s="117">
        <v>27.8</v>
      </c>
      <c r="AG29" s="117">
        <v>27.7</v>
      </c>
      <c r="AH29" s="118">
        <v>28.3</v>
      </c>
      <c r="AI29" s="119">
        <v>28.2</v>
      </c>
      <c r="AJ29" s="119">
        <v>27.6</v>
      </c>
      <c r="AK29" s="119">
        <v>26.8</v>
      </c>
      <c r="AL29" s="119">
        <v>25.7</v>
      </c>
      <c r="AM29" s="119">
        <v>29.4</v>
      </c>
      <c r="AN29" s="119">
        <v>30.9</v>
      </c>
      <c r="AO29" s="119">
        <v>31.9</v>
      </c>
      <c r="AP29" s="119">
        <v>30.2</v>
      </c>
      <c r="AQ29" s="118">
        <v>30.4</v>
      </c>
      <c r="AR29" s="118">
        <v>28.7</v>
      </c>
      <c r="AS29" s="118">
        <v>28</v>
      </c>
      <c r="AT29" s="120">
        <v>27.7</v>
      </c>
      <c r="AU29" s="120">
        <v>28.3</v>
      </c>
      <c r="AV29" s="120">
        <v>26.2</v>
      </c>
      <c r="AW29" s="120">
        <v>24.6</v>
      </c>
      <c r="AX29" s="120">
        <v>26.1</v>
      </c>
      <c r="AY29" s="120">
        <v>26.8</v>
      </c>
      <c r="AZ29" s="120">
        <v>31.1</v>
      </c>
      <c r="BA29" s="120">
        <v>30.2</v>
      </c>
      <c r="BB29" s="120">
        <v>31.1</v>
      </c>
      <c r="BC29" s="120">
        <v>30</v>
      </c>
      <c r="BD29" s="120">
        <v>29.5</v>
      </c>
      <c r="BE29" s="120">
        <v>28</v>
      </c>
      <c r="BF29" s="121">
        <v>28.5</v>
      </c>
      <c r="BG29" s="122">
        <v>25.6</v>
      </c>
      <c r="BH29" s="122">
        <v>25.9</v>
      </c>
      <c r="BI29" s="122">
        <v>24</v>
      </c>
      <c r="BJ29" s="122">
        <v>22.7</v>
      </c>
      <c r="BK29" s="122">
        <v>25.9</v>
      </c>
      <c r="BL29" s="122">
        <v>30</v>
      </c>
      <c r="BM29" s="122">
        <v>30.2</v>
      </c>
      <c r="BN29" s="122">
        <v>28.7</v>
      </c>
      <c r="BO29" s="121">
        <v>28.6</v>
      </c>
      <c r="BP29" s="121">
        <v>28.2</v>
      </c>
      <c r="BQ29" s="121">
        <v>28.3</v>
      </c>
      <c r="BR29" s="121">
        <v>27.6</v>
      </c>
      <c r="BS29" s="122">
        <v>26.9</v>
      </c>
      <c r="BT29" s="122">
        <v>26.1</v>
      </c>
      <c r="BU29" s="122">
        <v>23.9</v>
      </c>
      <c r="BV29" s="122">
        <v>25.7</v>
      </c>
      <c r="BW29" s="122">
        <v>25.7</v>
      </c>
      <c r="BX29" s="122">
        <v>29</v>
      </c>
      <c r="BY29" s="122">
        <v>27.8</v>
      </c>
      <c r="BZ29" s="122">
        <v>27.8</v>
      </c>
      <c r="CA29" s="121">
        <v>29.8</v>
      </c>
      <c r="CB29" s="121">
        <v>28.6</v>
      </c>
      <c r="CC29" s="121">
        <v>27.8</v>
      </c>
    </row>
    <row r="30" spans="1:81" ht="27.6" thickBot="1">
      <c r="A30" s="123" t="s">
        <v>267</v>
      </c>
      <c r="B30" s="124">
        <v>23.9</v>
      </c>
      <c r="C30" s="124">
        <v>23.9</v>
      </c>
      <c r="D30" s="125">
        <v>26.8</v>
      </c>
      <c r="E30" s="126">
        <v>28.3</v>
      </c>
      <c r="F30" s="126">
        <v>28.9</v>
      </c>
      <c r="G30" s="127">
        <v>28.1</v>
      </c>
      <c r="H30" s="127">
        <v>27.6</v>
      </c>
      <c r="I30" s="127">
        <v>27.8</v>
      </c>
      <c r="J30" s="127">
        <v>27.2</v>
      </c>
      <c r="K30" s="126">
        <v>27</v>
      </c>
      <c r="L30" s="126">
        <v>25</v>
      </c>
      <c r="M30" s="126">
        <v>22.7</v>
      </c>
      <c r="N30" s="126">
        <v>23.9</v>
      </c>
      <c r="O30" s="126">
        <v>23.9</v>
      </c>
      <c r="P30" s="126">
        <v>26.8</v>
      </c>
      <c r="Q30" s="126">
        <v>28.3</v>
      </c>
      <c r="R30" s="116">
        <v>27.7</v>
      </c>
      <c r="S30" s="116">
        <v>28.1</v>
      </c>
      <c r="T30" s="116">
        <v>27.3</v>
      </c>
      <c r="U30" s="116">
        <v>27.7</v>
      </c>
      <c r="V30" s="116">
        <v>27.7</v>
      </c>
      <c r="W30" s="126">
        <v>27</v>
      </c>
      <c r="X30" s="126">
        <v>25</v>
      </c>
      <c r="Y30" s="126">
        <v>22.7</v>
      </c>
      <c r="Z30" s="117">
        <v>23.9</v>
      </c>
      <c r="AA30" s="117">
        <v>23.6</v>
      </c>
      <c r="AB30" s="117">
        <v>26.5</v>
      </c>
      <c r="AC30" s="117">
        <v>27.1</v>
      </c>
      <c r="AD30" s="117">
        <v>26.9</v>
      </c>
      <c r="AE30" s="117">
        <v>27.8</v>
      </c>
      <c r="AF30" s="117">
        <v>27.9</v>
      </c>
      <c r="AG30" s="117">
        <v>27.3</v>
      </c>
      <c r="AH30" s="118">
        <v>27.3</v>
      </c>
      <c r="AI30" s="119">
        <v>26.7</v>
      </c>
      <c r="AJ30" s="119">
        <v>25.1</v>
      </c>
      <c r="AK30" s="119">
        <v>24.2</v>
      </c>
      <c r="AL30" s="119">
        <v>23.9</v>
      </c>
      <c r="AM30" s="119">
        <v>26</v>
      </c>
      <c r="AN30" s="119">
        <v>28.3</v>
      </c>
      <c r="AO30" s="119">
        <v>30.5</v>
      </c>
      <c r="AP30" s="119">
        <v>29.3</v>
      </c>
      <c r="AQ30" s="118">
        <v>29.6</v>
      </c>
      <c r="AR30" s="118">
        <v>29.3</v>
      </c>
      <c r="AS30" s="118">
        <v>27.5</v>
      </c>
      <c r="AT30" s="120">
        <v>27.6</v>
      </c>
      <c r="AU30" s="120">
        <v>27.7</v>
      </c>
      <c r="AV30" s="120">
        <v>25.4</v>
      </c>
      <c r="AW30" s="120">
        <v>22</v>
      </c>
      <c r="AX30" s="120">
        <v>25</v>
      </c>
      <c r="AY30" s="120">
        <v>25.3</v>
      </c>
      <c r="AZ30" s="120">
        <v>28</v>
      </c>
      <c r="BA30" s="120">
        <v>28.3</v>
      </c>
      <c r="BB30" s="120">
        <v>30</v>
      </c>
      <c r="BC30" s="120">
        <v>28.5</v>
      </c>
      <c r="BD30" s="120">
        <v>28.6</v>
      </c>
      <c r="BE30" s="120">
        <v>27.5</v>
      </c>
      <c r="BF30" s="121">
        <v>27.6</v>
      </c>
      <c r="BG30" s="122">
        <v>25.5</v>
      </c>
      <c r="BH30" s="122">
        <v>25.3</v>
      </c>
      <c r="BI30" s="122">
        <v>22.2</v>
      </c>
      <c r="BJ30" s="122">
        <v>20.8</v>
      </c>
      <c r="BK30" s="122">
        <v>24.1</v>
      </c>
      <c r="BL30" s="122">
        <v>28</v>
      </c>
      <c r="BM30" s="122">
        <v>27.5</v>
      </c>
      <c r="BN30" s="122">
        <v>29.8</v>
      </c>
      <c r="BO30" s="121">
        <v>29.1</v>
      </c>
      <c r="BP30" s="121">
        <v>28.4</v>
      </c>
      <c r="BQ30" s="121">
        <v>28.4</v>
      </c>
      <c r="BR30" s="121">
        <v>26.6</v>
      </c>
      <c r="BS30" s="122">
        <v>26.3</v>
      </c>
      <c r="BT30" s="122">
        <v>25.3</v>
      </c>
      <c r="BU30" s="122">
        <v>21.6</v>
      </c>
      <c r="BV30" s="122">
        <v>23.2</v>
      </c>
      <c r="BW30" s="122">
        <v>23.3</v>
      </c>
      <c r="BX30" s="122">
        <v>27.3</v>
      </c>
      <c r="BY30" s="122">
        <v>27.1</v>
      </c>
      <c r="BZ30" s="122">
        <v>27.3</v>
      </c>
      <c r="CA30" s="121">
        <v>28.4</v>
      </c>
      <c r="CB30" s="121">
        <v>28</v>
      </c>
      <c r="CC30" s="121">
        <v>27.4</v>
      </c>
    </row>
    <row r="31" spans="1:81" ht="27.6" thickBot="1">
      <c r="A31" s="123" t="s">
        <v>268</v>
      </c>
      <c r="B31" s="124">
        <v>25.2</v>
      </c>
      <c r="C31" s="124">
        <v>25.3</v>
      </c>
      <c r="D31" s="125">
        <v>28.1</v>
      </c>
      <c r="E31" s="126">
        <v>29.7</v>
      </c>
      <c r="F31" s="126">
        <v>30.5</v>
      </c>
      <c r="G31" s="127">
        <v>29.2</v>
      </c>
      <c r="H31" s="127">
        <v>28</v>
      </c>
      <c r="I31" s="127">
        <v>28.2</v>
      </c>
      <c r="J31" s="127">
        <v>27.4</v>
      </c>
      <c r="K31" s="126">
        <v>27.5</v>
      </c>
      <c r="L31" s="126">
        <v>26.3</v>
      </c>
      <c r="M31" s="126">
        <v>24.3</v>
      </c>
      <c r="N31" s="126">
        <v>25.2</v>
      </c>
      <c r="O31" s="126">
        <v>25.3</v>
      </c>
      <c r="P31" s="126">
        <v>28.1</v>
      </c>
      <c r="Q31" s="126">
        <v>29.7</v>
      </c>
      <c r="R31" s="116">
        <v>28.7</v>
      </c>
      <c r="S31" s="116">
        <v>28.6</v>
      </c>
      <c r="T31" s="116">
        <v>27.5</v>
      </c>
      <c r="U31" s="116">
        <v>27.9</v>
      </c>
      <c r="V31" s="116">
        <v>28.1</v>
      </c>
      <c r="W31" s="126">
        <v>27.5</v>
      </c>
      <c r="X31" s="126">
        <v>26.3</v>
      </c>
      <c r="Y31" s="126">
        <v>24.3</v>
      </c>
      <c r="Z31" s="117">
        <v>25.2</v>
      </c>
      <c r="AA31" s="117">
        <v>24.2</v>
      </c>
      <c r="AB31" s="117">
        <v>27.4</v>
      </c>
      <c r="AC31" s="117">
        <v>28.4</v>
      </c>
      <c r="AD31" s="117">
        <v>28.5</v>
      </c>
      <c r="AE31" s="117">
        <v>28.5</v>
      </c>
      <c r="AF31" s="117">
        <v>27.6</v>
      </c>
      <c r="AG31" s="117">
        <v>27.5</v>
      </c>
      <c r="AH31" s="118">
        <v>27.9</v>
      </c>
      <c r="AI31" s="119">
        <v>27.5</v>
      </c>
      <c r="AJ31" s="119">
        <v>26.7</v>
      </c>
      <c r="AK31" s="119">
        <v>25.8</v>
      </c>
      <c r="AL31" s="119">
        <v>25.2</v>
      </c>
      <c r="AM31" s="119">
        <v>28.7</v>
      </c>
      <c r="AN31" s="119">
        <v>30.3</v>
      </c>
      <c r="AO31" s="119">
        <v>31.6</v>
      </c>
      <c r="AP31" s="119">
        <v>30</v>
      </c>
      <c r="AQ31" s="118">
        <v>30.3</v>
      </c>
      <c r="AR31" s="118">
        <v>29.4</v>
      </c>
      <c r="AS31" s="118">
        <v>28.2</v>
      </c>
      <c r="AT31" s="120">
        <v>27.8</v>
      </c>
      <c r="AU31" s="120">
        <v>28.4</v>
      </c>
      <c r="AV31" s="120">
        <v>26.4</v>
      </c>
      <c r="AW31" s="120">
        <v>24.2</v>
      </c>
      <c r="AX31" s="120">
        <v>26.2</v>
      </c>
      <c r="AY31" s="120">
        <v>26.3</v>
      </c>
      <c r="AZ31" s="120">
        <v>29.6</v>
      </c>
      <c r="BA31" s="120">
        <v>29.5</v>
      </c>
      <c r="BB31" s="120">
        <v>31.3</v>
      </c>
      <c r="BC31" s="120">
        <v>29.4</v>
      </c>
      <c r="BD31" s="120">
        <v>29.1</v>
      </c>
      <c r="BE31" s="120">
        <v>27.7</v>
      </c>
      <c r="BF31" s="121">
        <v>27.9</v>
      </c>
      <c r="BG31" s="122">
        <v>25.5</v>
      </c>
      <c r="BH31" s="122">
        <v>25.8</v>
      </c>
      <c r="BI31" s="122">
        <v>23.5</v>
      </c>
      <c r="BJ31" s="122">
        <v>21.9</v>
      </c>
      <c r="BK31" s="122">
        <v>25.3</v>
      </c>
      <c r="BL31" s="122">
        <v>28.5</v>
      </c>
      <c r="BM31" s="122">
        <v>28.9</v>
      </c>
      <c r="BN31" s="122">
        <v>30.1</v>
      </c>
      <c r="BO31" s="121">
        <v>29</v>
      </c>
      <c r="BP31" s="121">
        <v>28.9</v>
      </c>
      <c r="BQ31" s="121">
        <v>29.1</v>
      </c>
      <c r="BR31" s="121">
        <v>27</v>
      </c>
      <c r="BS31" s="122">
        <v>26.9</v>
      </c>
      <c r="BT31" s="122">
        <v>26</v>
      </c>
      <c r="BU31" s="122">
        <v>23.3</v>
      </c>
      <c r="BV31" s="122">
        <v>24.9</v>
      </c>
      <c r="BW31" s="122">
        <v>24.6</v>
      </c>
      <c r="BX31" s="122">
        <v>28.4</v>
      </c>
      <c r="BY31" s="122">
        <v>28.4</v>
      </c>
      <c r="BZ31" s="122">
        <v>27.3</v>
      </c>
      <c r="CA31" s="121">
        <v>29.3</v>
      </c>
      <c r="CB31" s="121">
        <v>28.3</v>
      </c>
      <c r="CC31" s="121">
        <v>27.8</v>
      </c>
    </row>
    <row r="32" spans="1:81" ht="27.6" thickBot="1">
      <c r="A32" s="123" t="s">
        <v>269</v>
      </c>
      <c r="B32" s="124">
        <v>24.9</v>
      </c>
      <c r="C32" s="124">
        <v>24.6</v>
      </c>
      <c r="D32" s="125">
        <v>27.7</v>
      </c>
      <c r="E32" s="126">
        <v>29</v>
      </c>
      <c r="F32" s="126">
        <v>30</v>
      </c>
      <c r="G32" s="127">
        <v>29.2</v>
      </c>
      <c r="H32" s="127">
        <v>28.4</v>
      </c>
      <c r="I32" s="127">
        <v>28.4</v>
      </c>
      <c r="J32" s="127">
        <v>28</v>
      </c>
      <c r="K32" s="126">
        <v>28</v>
      </c>
      <c r="L32" s="126">
        <v>26.2</v>
      </c>
      <c r="M32" s="126">
        <v>23.8</v>
      </c>
      <c r="N32" s="126">
        <v>24.9</v>
      </c>
      <c r="O32" s="126">
        <v>24.6</v>
      </c>
      <c r="P32" s="126">
        <v>27.7</v>
      </c>
      <c r="Q32" s="126">
        <v>29</v>
      </c>
      <c r="R32" s="116">
        <v>29</v>
      </c>
      <c r="S32" s="116">
        <v>28.7</v>
      </c>
      <c r="T32" s="116">
        <v>27.6</v>
      </c>
      <c r="U32" s="116">
        <v>28.4</v>
      </c>
      <c r="V32" s="116">
        <v>28.4</v>
      </c>
      <c r="W32" s="126">
        <v>28</v>
      </c>
      <c r="X32" s="126">
        <v>26.2</v>
      </c>
      <c r="Y32" s="126">
        <v>23.8</v>
      </c>
      <c r="Z32" s="117">
        <v>24.4</v>
      </c>
      <c r="AA32" s="117">
        <v>24</v>
      </c>
      <c r="AB32" s="117">
        <v>27.6</v>
      </c>
      <c r="AC32" s="117">
        <v>28.7</v>
      </c>
      <c r="AD32" s="117">
        <v>28.5</v>
      </c>
      <c r="AE32" s="117">
        <v>28.6</v>
      </c>
      <c r="AF32" s="117">
        <v>28.1</v>
      </c>
      <c r="AG32" s="117">
        <v>27.4</v>
      </c>
      <c r="AH32" s="118">
        <v>28.3</v>
      </c>
      <c r="AI32" s="119">
        <v>27.9</v>
      </c>
      <c r="AJ32" s="119">
        <v>26.5</v>
      </c>
      <c r="AK32" s="119">
        <v>24.9</v>
      </c>
      <c r="AL32" s="119">
        <v>24.4</v>
      </c>
      <c r="AM32" s="119">
        <v>27.3</v>
      </c>
      <c r="AN32" s="119">
        <v>29.4</v>
      </c>
      <c r="AO32" s="119">
        <v>31.8</v>
      </c>
      <c r="AP32" s="119">
        <v>30</v>
      </c>
      <c r="AQ32" s="118">
        <v>29.8</v>
      </c>
      <c r="AR32" s="118">
        <v>29.2</v>
      </c>
      <c r="AS32" s="118">
        <v>28.1</v>
      </c>
      <c r="AT32" s="120">
        <v>28.1</v>
      </c>
      <c r="AU32" s="120">
        <v>28.3</v>
      </c>
      <c r="AV32" s="120">
        <v>25.7</v>
      </c>
      <c r="AW32" s="120">
        <v>22.6</v>
      </c>
      <c r="AX32" s="120">
        <v>25</v>
      </c>
      <c r="AY32" s="120">
        <v>25.7</v>
      </c>
      <c r="AZ32" s="120">
        <v>28.8</v>
      </c>
      <c r="BA32" s="120">
        <v>29.7</v>
      </c>
      <c r="BB32" s="120">
        <v>31.7</v>
      </c>
      <c r="BC32" s="120">
        <v>29.4</v>
      </c>
      <c r="BD32" s="120">
        <v>29.4</v>
      </c>
      <c r="BE32" s="120">
        <v>28</v>
      </c>
      <c r="BF32" s="121">
        <v>28.6</v>
      </c>
      <c r="BG32" s="122">
        <v>26.1</v>
      </c>
      <c r="BH32" s="122">
        <v>25.8</v>
      </c>
      <c r="BI32" s="122">
        <v>22.7</v>
      </c>
      <c r="BJ32" s="122">
        <v>21.1</v>
      </c>
      <c r="BK32" s="122">
        <v>24.8</v>
      </c>
      <c r="BL32" s="122">
        <v>28.7</v>
      </c>
      <c r="BM32" s="122">
        <v>29.2</v>
      </c>
      <c r="BN32" s="122">
        <v>28.7</v>
      </c>
      <c r="BO32" s="121">
        <v>28.6</v>
      </c>
      <c r="BP32" s="121">
        <v>28.2</v>
      </c>
      <c r="BQ32" s="121">
        <v>28.3</v>
      </c>
      <c r="BR32" s="121">
        <v>27.5</v>
      </c>
      <c r="BS32" s="122">
        <v>27.3</v>
      </c>
      <c r="BT32" s="122">
        <v>26.1</v>
      </c>
      <c r="BU32" s="122">
        <v>22.3</v>
      </c>
      <c r="BV32" s="122">
        <v>24.1</v>
      </c>
      <c r="BW32" s="122">
        <v>23.9</v>
      </c>
      <c r="BX32" s="122">
        <v>28.4</v>
      </c>
      <c r="BY32" s="122">
        <v>28.7</v>
      </c>
      <c r="BZ32" s="122">
        <v>27.9</v>
      </c>
      <c r="CA32" s="121">
        <v>29.1</v>
      </c>
      <c r="CB32" s="121">
        <v>28.8</v>
      </c>
      <c r="CC32" s="121">
        <v>28</v>
      </c>
    </row>
    <row r="33" spans="1:81" ht="27.6" thickBot="1">
      <c r="A33" s="123" t="s">
        <v>270</v>
      </c>
      <c r="B33" s="124">
        <v>23.9</v>
      </c>
      <c r="C33" s="124">
        <v>23.9</v>
      </c>
      <c r="D33" s="125">
        <v>26.8</v>
      </c>
      <c r="E33" s="126">
        <v>28.3</v>
      </c>
      <c r="F33" s="126">
        <v>28.9</v>
      </c>
      <c r="G33" s="127">
        <v>28.1</v>
      </c>
      <c r="H33" s="127">
        <v>27.6</v>
      </c>
      <c r="I33" s="127">
        <v>27.8</v>
      </c>
      <c r="J33" s="127">
        <v>27.2</v>
      </c>
      <c r="K33" s="126">
        <v>27</v>
      </c>
      <c r="L33" s="126">
        <v>25</v>
      </c>
      <c r="M33" s="126">
        <v>22.7</v>
      </c>
      <c r="N33" s="126">
        <v>23.9</v>
      </c>
      <c r="O33" s="126">
        <v>23.9</v>
      </c>
      <c r="P33" s="126">
        <v>26.8</v>
      </c>
      <c r="Q33" s="126">
        <v>28.3</v>
      </c>
      <c r="R33" s="116">
        <v>27.7</v>
      </c>
      <c r="S33" s="116">
        <v>28.1</v>
      </c>
      <c r="T33" s="116">
        <v>27.3</v>
      </c>
      <c r="U33" s="116">
        <v>27.7</v>
      </c>
      <c r="V33" s="116">
        <v>27.7</v>
      </c>
      <c r="W33" s="126">
        <v>27</v>
      </c>
      <c r="X33" s="126">
        <v>25</v>
      </c>
      <c r="Y33" s="126">
        <v>22.7</v>
      </c>
      <c r="Z33" s="117">
        <v>23.9</v>
      </c>
      <c r="AA33" s="117">
        <v>23.6</v>
      </c>
      <c r="AB33" s="117">
        <v>26.5</v>
      </c>
      <c r="AC33" s="117">
        <v>27.1</v>
      </c>
      <c r="AD33" s="117">
        <v>26.9</v>
      </c>
      <c r="AE33" s="117">
        <v>27.8</v>
      </c>
      <c r="AF33" s="117">
        <v>27.9</v>
      </c>
      <c r="AG33" s="117">
        <v>27.3</v>
      </c>
      <c r="AH33" s="118">
        <v>27.3</v>
      </c>
      <c r="AI33" s="119">
        <v>26.7</v>
      </c>
      <c r="AJ33" s="119">
        <v>25.1</v>
      </c>
      <c r="AK33" s="119">
        <v>24.2</v>
      </c>
      <c r="AL33" s="119">
        <v>23.9</v>
      </c>
      <c r="AM33" s="119">
        <v>26</v>
      </c>
      <c r="AN33" s="119">
        <v>28.3</v>
      </c>
      <c r="AO33" s="119">
        <v>30.5</v>
      </c>
      <c r="AP33" s="119">
        <v>29.3</v>
      </c>
      <c r="AQ33" s="118">
        <v>29.6</v>
      </c>
      <c r="AR33" s="118">
        <v>29.3</v>
      </c>
      <c r="AS33" s="118">
        <v>27.5</v>
      </c>
      <c r="AT33" s="120">
        <v>27.6</v>
      </c>
      <c r="AU33" s="120">
        <v>27.7</v>
      </c>
      <c r="AV33" s="120">
        <v>25.4</v>
      </c>
      <c r="AW33" s="120">
        <v>22</v>
      </c>
      <c r="AX33" s="120">
        <v>25</v>
      </c>
      <c r="AY33" s="120">
        <v>25.3</v>
      </c>
      <c r="AZ33" s="120">
        <v>28</v>
      </c>
      <c r="BA33" s="120">
        <v>28.3</v>
      </c>
      <c r="BB33" s="120">
        <v>30</v>
      </c>
      <c r="BC33" s="120">
        <v>28.5</v>
      </c>
      <c r="BD33" s="120">
        <v>28.6</v>
      </c>
      <c r="BE33" s="120">
        <v>27.5</v>
      </c>
      <c r="BF33" s="121">
        <v>27.6</v>
      </c>
      <c r="BG33" s="122">
        <v>25.5</v>
      </c>
      <c r="BH33" s="122">
        <v>25.3</v>
      </c>
      <c r="BI33" s="122">
        <v>22.2</v>
      </c>
      <c r="BJ33" s="122">
        <v>20.8</v>
      </c>
      <c r="BK33" s="122">
        <v>24.1</v>
      </c>
      <c r="BL33" s="122">
        <v>28</v>
      </c>
      <c r="BM33" s="122">
        <v>27.5</v>
      </c>
      <c r="BN33" s="122">
        <v>30.9</v>
      </c>
      <c r="BO33" s="121">
        <v>29.1</v>
      </c>
      <c r="BP33" s="121">
        <v>29.2</v>
      </c>
      <c r="BQ33" s="121">
        <v>29.4</v>
      </c>
      <c r="BR33" s="121">
        <v>26.6</v>
      </c>
      <c r="BS33" s="122">
        <v>26.3</v>
      </c>
      <c r="BT33" s="122">
        <v>25.3</v>
      </c>
      <c r="BU33" s="122">
        <v>21.6</v>
      </c>
      <c r="BV33" s="122">
        <v>23.2</v>
      </c>
      <c r="BW33" s="122">
        <v>23.3</v>
      </c>
      <c r="BX33" s="122">
        <v>27.3</v>
      </c>
      <c r="BY33" s="122">
        <v>27.1</v>
      </c>
      <c r="BZ33" s="122">
        <v>27.3</v>
      </c>
      <c r="CA33" s="121">
        <v>28.4</v>
      </c>
      <c r="CB33" s="121">
        <v>28</v>
      </c>
      <c r="CC33" s="121">
        <v>27.4</v>
      </c>
    </row>
    <row r="34" spans="1:81" ht="27.6" thickBot="1">
      <c r="A34" s="123" t="s">
        <v>271</v>
      </c>
      <c r="B34" s="124">
        <v>24.9</v>
      </c>
      <c r="C34" s="124">
        <v>25</v>
      </c>
      <c r="D34" s="125">
        <v>27.9</v>
      </c>
      <c r="E34" s="126">
        <v>29</v>
      </c>
      <c r="F34" s="126">
        <v>30.2</v>
      </c>
      <c r="G34" s="127">
        <v>29.2</v>
      </c>
      <c r="H34" s="127">
        <v>28.5</v>
      </c>
      <c r="I34" s="127">
        <v>28.2</v>
      </c>
      <c r="J34" s="127">
        <v>28.1</v>
      </c>
      <c r="K34" s="126">
        <v>28.4</v>
      </c>
      <c r="L34" s="126">
        <v>26.4</v>
      </c>
      <c r="M34" s="126">
        <v>24.1</v>
      </c>
      <c r="N34" s="126">
        <v>24.9</v>
      </c>
      <c r="O34" s="126">
        <v>25</v>
      </c>
      <c r="P34" s="126">
        <v>27.9</v>
      </c>
      <c r="Q34" s="126">
        <v>29</v>
      </c>
      <c r="R34" s="116">
        <v>28.9</v>
      </c>
      <c r="S34" s="116">
        <v>28.8</v>
      </c>
      <c r="T34" s="116">
        <v>27.5</v>
      </c>
      <c r="U34" s="116">
        <v>28.4</v>
      </c>
      <c r="V34" s="116">
        <v>28.4</v>
      </c>
      <c r="W34" s="126">
        <v>28.4</v>
      </c>
      <c r="X34" s="126">
        <v>26.4</v>
      </c>
      <c r="Y34" s="126">
        <v>24.1</v>
      </c>
      <c r="Z34" s="117">
        <v>24.8</v>
      </c>
      <c r="AA34" s="117">
        <v>24.1</v>
      </c>
      <c r="AB34" s="117">
        <v>27.5</v>
      </c>
      <c r="AC34" s="117">
        <v>28.7</v>
      </c>
      <c r="AD34" s="117">
        <v>28.8</v>
      </c>
      <c r="AE34" s="117">
        <v>28.4</v>
      </c>
      <c r="AF34" s="117">
        <v>28</v>
      </c>
      <c r="AG34" s="117">
        <v>27.6</v>
      </c>
      <c r="AH34" s="118">
        <v>28.8</v>
      </c>
      <c r="AI34" s="119">
        <v>28.2</v>
      </c>
      <c r="AJ34" s="119">
        <v>27</v>
      </c>
      <c r="AK34" s="119">
        <v>25.4</v>
      </c>
      <c r="AL34" s="119">
        <v>24.8</v>
      </c>
      <c r="AM34" s="119">
        <v>27.6</v>
      </c>
      <c r="AN34" s="119">
        <v>29.2</v>
      </c>
      <c r="AO34" s="119">
        <v>31.7</v>
      </c>
      <c r="AP34" s="119">
        <v>29.7</v>
      </c>
      <c r="AQ34" s="118">
        <v>30.1</v>
      </c>
      <c r="AR34" s="118">
        <v>29.6</v>
      </c>
      <c r="AS34" s="118">
        <v>28.2</v>
      </c>
      <c r="AT34" s="120">
        <v>29</v>
      </c>
      <c r="AU34" s="120">
        <v>29.1</v>
      </c>
      <c r="AV34" s="120">
        <v>26.6</v>
      </c>
      <c r="AW34" s="120">
        <v>23.5</v>
      </c>
      <c r="AX34" s="120">
        <v>25.6</v>
      </c>
      <c r="AY34" s="120">
        <v>26.1</v>
      </c>
      <c r="AZ34" s="120">
        <v>29.2</v>
      </c>
      <c r="BA34" s="120">
        <v>29.6</v>
      </c>
      <c r="BB34" s="120">
        <v>31.3</v>
      </c>
      <c r="BC34" s="120">
        <v>29.7</v>
      </c>
      <c r="BD34" s="120">
        <v>29.7</v>
      </c>
      <c r="BE34" s="120">
        <v>28</v>
      </c>
      <c r="BF34" s="121">
        <v>28.7</v>
      </c>
      <c r="BG34" s="122">
        <v>26.8</v>
      </c>
      <c r="BH34" s="122">
        <v>26.4</v>
      </c>
      <c r="BI34" s="122">
        <v>23.3</v>
      </c>
      <c r="BJ34" s="122">
        <v>21.7</v>
      </c>
      <c r="BK34" s="122">
        <v>25.3</v>
      </c>
      <c r="BL34" s="122">
        <v>29.1</v>
      </c>
      <c r="BM34" s="122">
        <v>29.5</v>
      </c>
      <c r="BN34" s="122">
        <v>30.5</v>
      </c>
      <c r="BO34" s="121">
        <v>30.1</v>
      </c>
      <c r="BP34" s="121">
        <v>29.3</v>
      </c>
      <c r="BQ34" s="121">
        <v>29.4</v>
      </c>
      <c r="BR34" s="121">
        <v>28.1</v>
      </c>
      <c r="BS34" s="122">
        <v>27.8</v>
      </c>
      <c r="BT34" s="122">
        <v>26.6</v>
      </c>
      <c r="BU34" s="122">
        <v>23</v>
      </c>
      <c r="BV34" s="122">
        <v>24.5</v>
      </c>
      <c r="BW34" s="122">
        <v>23.7</v>
      </c>
      <c r="BX34" s="122">
        <v>28.2</v>
      </c>
      <c r="BY34" s="122">
        <v>28.5</v>
      </c>
      <c r="BZ34" s="122">
        <v>28</v>
      </c>
      <c r="CA34" s="121">
        <v>29.2</v>
      </c>
      <c r="CB34" s="121">
        <v>29.3</v>
      </c>
      <c r="CC34" s="121">
        <v>28.4</v>
      </c>
    </row>
    <row r="35" spans="1:81" ht="27.6" thickBot="1">
      <c r="A35" s="123" t="s">
        <v>272</v>
      </c>
      <c r="B35" s="124">
        <v>25.6</v>
      </c>
      <c r="C35" s="124">
        <v>25.5</v>
      </c>
      <c r="D35" s="125">
        <v>28.2</v>
      </c>
      <c r="E35" s="126">
        <v>30.1</v>
      </c>
      <c r="F35" s="126">
        <v>31.2</v>
      </c>
      <c r="G35" s="127">
        <v>29.9</v>
      </c>
      <c r="H35" s="127">
        <v>28.7</v>
      </c>
      <c r="I35" s="127">
        <v>28.8</v>
      </c>
      <c r="J35" s="127">
        <v>28</v>
      </c>
      <c r="K35" s="126">
        <v>28.3</v>
      </c>
      <c r="L35" s="126">
        <v>26.9</v>
      </c>
      <c r="M35" s="126">
        <v>24.8</v>
      </c>
      <c r="N35" s="126">
        <v>25.6</v>
      </c>
      <c r="O35" s="126">
        <v>25.5</v>
      </c>
      <c r="P35" s="126">
        <v>28.2</v>
      </c>
      <c r="Q35" s="126">
        <v>30.1</v>
      </c>
      <c r="R35" s="116">
        <v>29.2</v>
      </c>
      <c r="S35" s="116">
        <v>29.3</v>
      </c>
      <c r="T35" s="116">
        <v>28.1</v>
      </c>
      <c r="U35" s="116">
        <v>28.7</v>
      </c>
      <c r="V35" s="116">
        <v>28.8</v>
      </c>
      <c r="W35" s="126">
        <v>28.3</v>
      </c>
      <c r="X35" s="126">
        <v>26.9</v>
      </c>
      <c r="Y35" s="126">
        <v>24.8</v>
      </c>
      <c r="Z35" s="117">
        <v>25.5</v>
      </c>
      <c r="AA35" s="117">
        <v>24.6</v>
      </c>
      <c r="AB35" s="117">
        <v>27.6</v>
      </c>
      <c r="AC35" s="117">
        <v>28.8</v>
      </c>
      <c r="AD35" s="117">
        <v>28.9</v>
      </c>
      <c r="AE35" s="117">
        <v>29.2</v>
      </c>
      <c r="AF35" s="117">
        <v>28.2</v>
      </c>
      <c r="AG35" s="117">
        <v>28.2</v>
      </c>
      <c r="AH35" s="118">
        <v>28.7</v>
      </c>
      <c r="AI35" s="119">
        <v>28.3</v>
      </c>
      <c r="AJ35" s="119">
        <v>27</v>
      </c>
      <c r="AK35" s="119">
        <v>26.1</v>
      </c>
      <c r="AL35" s="119">
        <v>25.5</v>
      </c>
      <c r="AM35" s="119">
        <v>28.9</v>
      </c>
      <c r="AN35" s="119">
        <v>30.9</v>
      </c>
      <c r="AO35" s="119">
        <v>32.1</v>
      </c>
      <c r="AP35" s="119">
        <v>30.3</v>
      </c>
      <c r="AQ35" s="118">
        <v>30.7</v>
      </c>
      <c r="AR35" s="118">
        <v>29.9</v>
      </c>
      <c r="AS35" s="118">
        <v>28.5</v>
      </c>
      <c r="AT35" s="120">
        <v>28.2</v>
      </c>
      <c r="AU35" s="120">
        <v>28.6</v>
      </c>
      <c r="AV35" s="120">
        <v>26.3</v>
      </c>
      <c r="AW35" s="120">
        <v>23.8</v>
      </c>
      <c r="AX35" s="120">
        <v>26</v>
      </c>
      <c r="AY35" s="120">
        <v>26.5</v>
      </c>
      <c r="AZ35" s="120">
        <v>29.9</v>
      </c>
      <c r="BA35" s="120">
        <v>29.9</v>
      </c>
      <c r="BB35" s="120">
        <v>31.5</v>
      </c>
      <c r="BC35" s="120">
        <v>29.9</v>
      </c>
      <c r="BD35" s="120">
        <v>30</v>
      </c>
      <c r="BE35" s="120">
        <v>28.5</v>
      </c>
      <c r="BF35" s="121">
        <v>28.7</v>
      </c>
      <c r="BG35" s="122">
        <v>26</v>
      </c>
      <c r="BH35" s="122">
        <v>26.1</v>
      </c>
      <c r="BI35" s="122">
        <v>23.7</v>
      </c>
      <c r="BJ35" s="122">
        <v>22</v>
      </c>
      <c r="BK35" s="122">
        <v>25.3</v>
      </c>
      <c r="BL35" s="122">
        <v>28.9</v>
      </c>
      <c r="BM35" s="122">
        <v>29.6</v>
      </c>
      <c r="BN35" s="122">
        <v>30.6</v>
      </c>
      <c r="BO35" s="121">
        <v>29.6</v>
      </c>
      <c r="BP35" s="121">
        <v>28.9</v>
      </c>
      <c r="BQ35" s="121">
        <v>29.3</v>
      </c>
      <c r="BR35" s="121">
        <v>27.8</v>
      </c>
      <c r="BS35" s="122">
        <v>27.4</v>
      </c>
      <c r="BT35" s="122">
        <v>26.4</v>
      </c>
      <c r="BU35" s="122">
        <v>23.8</v>
      </c>
      <c r="BV35" s="122">
        <v>25.1</v>
      </c>
      <c r="BW35" s="122">
        <v>25</v>
      </c>
      <c r="BX35" s="122">
        <v>28.9</v>
      </c>
      <c r="BY35" s="122">
        <v>29.1</v>
      </c>
      <c r="BZ35" s="122">
        <v>27.8</v>
      </c>
      <c r="CA35" s="121">
        <v>30</v>
      </c>
      <c r="CB35" s="121">
        <v>29.1</v>
      </c>
      <c r="CC35" s="121">
        <v>28.4</v>
      </c>
    </row>
    <row r="36" spans="1:81" ht="27.6" thickBot="1">
      <c r="A36" s="123" t="s">
        <v>273</v>
      </c>
      <c r="B36" s="124">
        <v>25.5</v>
      </c>
      <c r="C36" s="124">
        <v>25.4</v>
      </c>
      <c r="D36" s="125">
        <v>27.9</v>
      </c>
      <c r="E36" s="126">
        <v>29.7</v>
      </c>
      <c r="F36" s="126">
        <v>31</v>
      </c>
      <c r="G36" s="127">
        <v>29.5</v>
      </c>
      <c r="H36" s="127">
        <v>28.5</v>
      </c>
      <c r="I36" s="127">
        <v>29.1</v>
      </c>
      <c r="J36" s="127">
        <v>28.1</v>
      </c>
      <c r="K36" s="126">
        <v>28.3</v>
      </c>
      <c r="L36" s="126">
        <v>26.9</v>
      </c>
      <c r="M36" s="126">
        <v>24.7</v>
      </c>
      <c r="N36" s="126">
        <v>25.5</v>
      </c>
      <c r="O36" s="126">
        <v>25.4</v>
      </c>
      <c r="P36" s="126">
        <v>27.9</v>
      </c>
      <c r="Q36" s="126">
        <v>29.7</v>
      </c>
      <c r="R36" s="116">
        <v>28.9</v>
      </c>
      <c r="S36" s="116">
        <v>29.1</v>
      </c>
      <c r="T36" s="116">
        <v>28</v>
      </c>
      <c r="U36" s="116">
        <v>28.8</v>
      </c>
      <c r="V36" s="116">
        <v>28.6</v>
      </c>
      <c r="W36" s="126">
        <v>28.3</v>
      </c>
      <c r="X36" s="126">
        <v>26.9</v>
      </c>
      <c r="Y36" s="126">
        <v>24.7</v>
      </c>
      <c r="Z36" s="117">
        <v>25.2</v>
      </c>
      <c r="AA36" s="117">
        <v>24.6</v>
      </c>
      <c r="AB36" s="117">
        <v>27.4</v>
      </c>
      <c r="AC36" s="117">
        <v>28.6</v>
      </c>
      <c r="AD36" s="117">
        <v>28.9</v>
      </c>
      <c r="AE36" s="117">
        <v>29.3</v>
      </c>
      <c r="AF36" s="117">
        <v>28.1</v>
      </c>
      <c r="AG36" s="117">
        <v>27.8</v>
      </c>
      <c r="AH36" s="118">
        <v>28.6</v>
      </c>
      <c r="AI36" s="119">
        <v>28.3</v>
      </c>
      <c r="AJ36" s="119">
        <v>27.3</v>
      </c>
      <c r="AK36" s="119">
        <v>26.2</v>
      </c>
      <c r="AL36" s="119">
        <v>25.2</v>
      </c>
      <c r="AM36" s="119">
        <v>29.1</v>
      </c>
      <c r="AN36" s="119">
        <v>30.8</v>
      </c>
      <c r="AO36" s="119">
        <v>31.6</v>
      </c>
      <c r="AP36" s="119">
        <v>30</v>
      </c>
      <c r="AQ36" s="118">
        <v>30.5</v>
      </c>
      <c r="AR36" s="118">
        <v>29.4</v>
      </c>
      <c r="AS36" s="118">
        <v>28.1</v>
      </c>
      <c r="AT36" s="120">
        <v>27.9</v>
      </c>
      <c r="AU36" s="120">
        <v>28.4</v>
      </c>
      <c r="AV36" s="120">
        <v>26.3</v>
      </c>
      <c r="AW36" s="120">
        <v>24</v>
      </c>
      <c r="AX36" s="120">
        <v>26</v>
      </c>
      <c r="AY36" s="120">
        <v>26.4</v>
      </c>
      <c r="AZ36" s="120">
        <v>30.1</v>
      </c>
      <c r="BA36" s="120">
        <v>29.7</v>
      </c>
      <c r="BB36" s="120">
        <v>31.6</v>
      </c>
      <c r="BC36" s="120">
        <v>29.9</v>
      </c>
      <c r="BD36" s="120">
        <v>29.7</v>
      </c>
      <c r="BE36" s="120">
        <v>28.3</v>
      </c>
      <c r="BF36" s="121">
        <v>28.5</v>
      </c>
      <c r="BG36" s="122">
        <v>25.5</v>
      </c>
      <c r="BH36" s="122">
        <v>25.9</v>
      </c>
      <c r="BI36" s="122">
        <v>23.6</v>
      </c>
      <c r="BJ36" s="122">
        <v>22.1</v>
      </c>
      <c r="BK36" s="122">
        <v>25.5</v>
      </c>
      <c r="BL36" s="122">
        <v>29.4</v>
      </c>
      <c r="BM36" s="122">
        <v>29.6</v>
      </c>
      <c r="BN36" s="122">
        <v>30.6</v>
      </c>
      <c r="BO36" s="121">
        <v>29.6</v>
      </c>
      <c r="BP36" s="121">
        <v>28.9</v>
      </c>
      <c r="BQ36" s="121">
        <v>29.3</v>
      </c>
      <c r="BR36" s="121">
        <v>27.6</v>
      </c>
      <c r="BS36" s="122">
        <v>27.2</v>
      </c>
      <c r="BT36" s="122">
        <v>26.2</v>
      </c>
      <c r="BU36" s="122">
        <v>23.6</v>
      </c>
      <c r="BV36" s="122">
        <v>25.1</v>
      </c>
      <c r="BW36" s="122">
        <v>24.8</v>
      </c>
      <c r="BX36" s="122">
        <v>28.6</v>
      </c>
      <c r="BY36" s="122">
        <v>28.3</v>
      </c>
      <c r="BZ36" s="122">
        <v>27.6</v>
      </c>
      <c r="CA36" s="121">
        <v>29.7</v>
      </c>
      <c r="CB36" s="121">
        <v>28.8</v>
      </c>
      <c r="CC36" s="121">
        <v>28.3</v>
      </c>
    </row>
    <row r="37" spans="1:81" ht="27.6" thickBot="1">
      <c r="A37" s="123" t="s">
        <v>274</v>
      </c>
      <c r="B37" s="124">
        <v>25.5</v>
      </c>
      <c r="C37" s="124">
        <v>25.4</v>
      </c>
      <c r="D37" s="125">
        <v>27.9</v>
      </c>
      <c r="E37" s="126">
        <v>29.7</v>
      </c>
      <c r="F37" s="126">
        <v>31</v>
      </c>
      <c r="G37" s="127">
        <v>29.5</v>
      </c>
      <c r="H37" s="127">
        <v>28.5</v>
      </c>
      <c r="I37" s="127">
        <v>29.1</v>
      </c>
      <c r="J37" s="127">
        <v>28.1</v>
      </c>
      <c r="K37" s="126">
        <v>28.3</v>
      </c>
      <c r="L37" s="126">
        <v>26.9</v>
      </c>
      <c r="M37" s="126">
        <v>24.7</v>
      </c>
      <c r="N37" s="126">
        <v>25.5</v>
      </c>
      <c r="O37" s="126">
        <v>25.4</v>
      </c>
      <c r="P37" s="126">
        <v>27.9</v>
      </c>
      <c r="Q37" s="126">
        <v>29.7</v>
      </c>
      <c r="R37" s="116">
        <v>28.9</v>
      </c>
      <c r="S37" s="116">
        <v>29.1</v>
      </c>
      <c r="T37" s="116">
        <v>28</v>
      </c>
      <c r="U37" s="116">
        <v>28.8</v>
      </c>
      <c r="V37" s="116">
        <v>28.6</v>
      </c>
      <c r="W37" s="126">
        <v>28.3</v>
      </c>
      <c r="X37" s="126">
        <v>26.9</v>
      </c>
      <c r="Y37" s="126">
        <v>24.7</v>
      </c>
      <c r="Z37" s="117">
        <v>25.2</v>
      </c>
      <c r="AA37" s="117">
        <v>24.6</v>
      </c>
      <c r="AB37" s="117">
        <v>27.4</v>
      </c>
      <c r="AC37" s="117">
        <v>28.6</v>
      </c>
      <c r="AD37" s="117">
        <v>28.9</v>
      </c>
      <c r="AE37" s="117">
        <v>29.3</v>
      </c>
      <c r="AF37" s="117">
        <v>28.1</v>
      </c>
      <c r="AG37" s="117">
        <v>27.8</v>
      </c>
      <c r="AH37" s="118">
        <v>28.6</v>
      </c>
      <c r="AI37" s="119">
        <v>28.3</v>
      </c>
      <c r="AJ37" s="119">
        <v>27.3</v>
      </c>
      <c r="AK37" s="119">
        <v>26.2</v>
      </c>
      <c r="AL37" s="119">
        <v>25.2</v>
      </c>
      <c r="AM37" s="119">
        <v>29.1</v>
      </c>
      <c r="AN37" s="119">
        <v>30.8</v>
      </c>
      <c r="AO37" s="119">
        <v>31.6</v>
      </c>
      <c r="AP37" s="119">
        <v>30</v>
      </c>
      <c r="AQ37" s="118">
        <v>30.5</v>
      </c>
      <c r="AR37" s="118">
        <v>29.4</v>
      </c>
      <c r="AS37" s="118">
        <v>28.1</v>
      </c>
      <c r="AT37" s="120">
        <v>27.9</v>
      </c>
      <c r="AU37" s="120">
        <v>28.4</v>
      </c>
      <c r="AV37" s="120">
        <v>26.3</v>
      </c>
      <c r="AW37" s="120">
        <v>24</v>
      </c>
      <c r="AX37" s="120">
        <v>26</v>
      </c>
      <c r="AY37" s="120">
        <v>26.4</v>
      </c>
      <c r="AZ37" s="120">
        <v>30.1</v>
      </c>
      <c r="BA37" s="120">
        <v>29.7</v>
      </c>
      <c r="BB37" s="120">
        <v>31.6</v>
      </c>
      <c r="BC37" s="120">
        <v>29.9</v>
      </c>
      <c r="BD37" s="120">
        <v>29.7</v>
      </c>
      <c r="BE37" s="120">
        <v>28.3</v>
      </c>
      <c r="BF37" s="121">
        <v>28.5</v>
      </c>
      <c r="BG37" s="122">
        <v>25.5</v>
      </c>
      <c r="BH37" s="122">
        <v>25.9</v>
      </c>
      <c r="BI37" s="122">
        <v>23.6</v>
      </c>
      <c r="BJ37" s="122">
        <v>22.1</v>
      </c>
      <c r="BK37" s="122">
        <v>25.5</v>
      </c>
      <c r="BL37" s="122">
        <v>29.4</v>
      </c>
      <c r="BM37" s="122">
        <v>29.6</v>
      </c>
      <c r="BN37" s="122">
        <v>29.8</v>
      </c>
      <c r="BO37" s="121">
        <v>29.1</v>
      </c>
      <c r="BP37" s="121">
        <v>28.5</v>
      </c>
      <c r="BQ37" s="121">
        <v>28.9</v>
      </c>
      <c r="BR37" s="121">
        <v>27.6</v>
      </c>
      <c r="BS37" s="122">
        <v>27.2</v>
      </c>
      <c r="BT37" s="122">
        <v>26.2</v>
      </c>
      <c r="BU37" s="122">
        <v>23.6</v>
      </c>
      <c r="BV37" s="122">
        <v>25.1</v>
      </c>
      <c r="BW37" s="122">
        <v>24.8</v>
      </c>
      <c r="BX37" s="122">
        <v>28.6</v>
      </c>
      <c r="BY37" s="122">
        <v>28.3</v>
      </c>
      <c r="BZ37" s="122">
        <v>27.6</v>
      </c>
      <c r="CA37" s="121">
        <v>29.7</v>
      </c>
      <c r="CB37" s="121">
        <v>28.8</v>
      </c>
      <c r="CC37" s="121">
        <v>28.3</v>
      </c>
    </row>
    <row r="38" spans="1:81" ht="27.6" thickBot="1">
      <c r="A38" s="123" t="s">
        <v>275</v>
      </c>
      <c r="B38" s="124">
        <v>23.9</v>
      </c>
      <c r="C38" s="124">
        <v>23.7</v>
      </c>
      <c r="D38" s="125">
        <v>26.7</v>
      </c>
      <c r="E38" s="126">
        <v>28.3</v>
      </c>
      <c r="F38" s="126">
        <v>30.2</v>
      </c>
      <c r="G38" s="127">
        <v>28.8</v>
      </c>
      <c r="H38" s="127">
        <v>28</v>
      </c>
      <c r="I38" s="127">
        <v>28</v>
      </c>
      <c r="J38" s="127">
        <v>27.7</v>
      </c>
      <c r="K38" s="126">
        <v>27.8</v>
      </c>
      <c r="L38" s="126">
        <v>25.7</v>
      </c>
      <c r="M38" s="126">
        <v>23.5</v>
      </c>
      <c r="N38" s="126">
        <v>23.9</v>
      </c>
      <c r="O38" s="126">
        <v>23.7</v>
      </c>
      <c r="P38" s="126">
        <v>26.7</v>
      </c>
      <c r="Q38" s="126">
        <v>28.3</v>
      </c>
      <c r="R38" s="116">
        <v>28.2</v>
      </c>
      <c r="S38" s="116">
        <v>28.4</v>
      </c>
      <c r="T38" s="116">
        <v>26.9</v>
      </c>
      <c r="U38" s="116">
        <v>28</v>
      </c>
      <c r="V38" s="116">
        <v>28.1</v>
      </c>
      <c r="W38" s="126">
        <v>27.8</v>
      </c>
      <c r="X38" s="126">
        <v>25.7</v>
      </c>
      <c r="Y38" s="126">
        <v>23.5</v>
      </c>
      <c r="Z38" s="117">
        <v>23.9</v>
      </c>
      <c r="AA38" s="117">
        <v>22.7</v>
      </c>
      <c r="AB38" s="117">
        <v>26</v>
      </c>
      <c r="AC38" s="117">
        <v>28</v>
      </c>
      <c r="AD38" s="117">
        <v>28.1</v>
      </c>
      <c r="AE38" s="117">
        <v>28.4</v>
      </c>
      <c r="AF38" s="117">
        <v>27.2</v>
      </c>
      <c r="AG38" s="117">
        <v>27.2</v>
      </c>
      <c r="AH38" s="118">
        <v>28.2</v>
      </c>
      <c r="AI38" s="119">
        <v>27.5</v>
      </c>
      <c r="AJ38" s="119">
        <v>26.4</v>
      </c>
      <c r="AK38" s="119">
        <v>24.7</v>
      </c>
      <c r="AL38" s="119">
        <v>23.9</v>
      </c>
      <c r="AM38" s="119">
        <v>27.3</v>
      </c>
      <c r="AN38" s="119">
        <v>29.8</v>
      </c>
      <c r="AO38" s="119">
        <v>30.9</v>
      </c>
      <c r="AP38" s="119">
        <v>29</v>
      </c>
      <c r="AQ38" s="118">
        <v>29.6</v>
      </c>
      <c r="AR38" s="118">
        <v>28.7</v>
      </c>
      <c r="AS38" s="118">
        <v>27.5</v>
      </c>
      <c r="AT38" s="120">
        <v>27.6</v>
      </c>
      <c r="AU38" s="120">
        <v>27.8</v>
      </c>
      <c r="AV38" s="120">
        <v>25.2</v>
      </c>
      <c r="AW38" s="120">
        <v>22.7</v>
      </c>
      <c r="AX38" s="120">
        <v>24.5</v>
      </c>
      <c r="AY38" s="120">
        <v>25.1</v>
      </c>
      <c r="AZ38" s="120">
        <v>28.2</v>
      </c>
      <c r="BA38" s="120">
        <v>28.4</v>
      </c>
      <c r="BB38" s="120">
        <v>30.8</v>
      </c>
      <c r="BC38" s="120">
        <v>29.2</v>
      </c>
      <c r="BD38" s="120">
        <v>29.2</v>
      </c>
      <c r="BE38" s="120">
        <v>27.4</v>
      </c>
      <c r="BF38" s="121">
        <v>28.3</v>
      </c>
      <c r="BG38" s="122">
        <v>25.3</v>
      </c>
      <c r="BH38" s="122">
        <v>25</v>
      </c>
      <c r="BI38" s="122">
        <v>22</v>
      </c>
      <c r="BJ38" s="122">
        <v>20.3</v>
      </c>
      <c r="BK38" s="122">
        <v>24.2</v>
      </c>
      <c r="BL38" s="122">
        <v>27.8</v>
      </c>
      <c r="BM38" s="122">
        <v>28.7</v>
      </c>
      <c r="BN38" s="122">
        <v>30.2</v>
      </c>
      <c r="BO38" s="121">
        <v>28.6</v>
      </c>
      <c r="BP38" s="121">
        <v>28.1</v>
      </c>
      <c r="BQ38" s="121">
        <v>28.7</v>
      </c>
      <c r="BR38" s="121">
        <v>27.4</v>
      </c>
      <c r="BS38" s="122">
        <v>26.5</v>
      </c>
      <c r="BT38" s="122">
        <v>25</v>
      </c>
      <c r="BU38" s="122">
        <v>22</v>
      </c>
      <c r="BV38" s="122">
        <v>23.7</v>
      </c>
      <c r="BW38" s="122">
        <v>22.8</v>
      </c>
      <c r="BX38" s="122">
        <v>27.5</v>
      </c>
      <c r="BY38" s="122">
        <v>27.3</v>
      </c>
      <c r="BZ38" s="122">
        <v>26.8</v>
      </c>
      <c r="CA38" s="121">
        <v>28.9</v>
      </c>
      <c r="CB38" s="121">
        <v>28.4</v>
      </c>
      <c r="CC38" s="121">
        <v>27.7</v>
      </c>
    </row>
    <row r="39" spans="1:81" ht="27.6" thickBot="1">
      <c r="A39" s="123" t="s">
        <v>276</v>
      </c>
      <c r="B39" s="124">
        <v>24.1</v>
      </c>
      <c r="C39" s="124">
        <v>24.2</v>
      </c>
      <c r="D39" s="125">
        <v>27.1</v>
      </c>
      <c r="E39" s="126">
        <v>28.3</v>
      </c>
      <c r="F39" s="126">
        <v>29.7</v>
      </c>
      <c r="G39" s="127">
        <v>28.7</v>
      </c>
      <c r="H39" s="127">
        <v>28</v>
      </c>
      <c r="I39" s="127">
        <v>27.8</v>
      </c>
      <c r="J39" s="127">
        <v>27.7</v>
      </c>
      <c r="K39" s="126">
        <v>27.9</v>
      </c>
      <c r="L39" s="126">
        <v>26.1</v>
      </c>
      <c r="M39" s="126">
        <v>23.8</v>
      </c>
      <c r="N39" s="126">
        <v>24.1</v>
      </c>
      <c r="O39" s="126">
        <v>24.2</v>
      </c>
      <c r="P39" s="126">
        <v>27.1</v>
      </c>
      <c r="Q39" s="126">
        <v>28.3</v>
      </c>
      <c r="R39" s="116">
        <v>28.7</v>
      </c>
      <c r="S39" s="116">
        <v>28.3</v>
      </c>
      <c r="T39" s="116">
        <v>26.8</v>
      </c>
      <c r="U39" s="116">
        <v>28.1</v>
      </c>
      <c r="V39" s="116">
        <v>28</v>
      </c>
      <c r="W39" s="126">
        <v>27.9</v>
      </c>
      <c r="X39" s="126">
        <v>26.1</v>
      </c>
      <c r="Y39" s="126">
        <v>23.8</v>
      </c>
      <c r="Z39" s="117">
        <v>24.4</v>
      </c>
      <c r="AA39" s="117">
        <v>23.1</v>
      </c>
      <c r="AB39" s="117">
        <v>26.6</v>
      </c>
      <c r="AC39" s="117">
        <v>28</v>
      </c>
      <c r="AD39" s="117">
        <v>28.7</v>
      </c>
      <c r="AE39" s="117">
        <v>28</v>
      </c>
      <c r="AF39" s="117">
        <v>26.7</v>
      </c>
      <c r="AG39" s="117">
        <v>26.8</v>
      </c>
      <c r="AH39" s="118">
        <v>28.3</v>
      </c>
      <c r="AI39" s="119">
        <v>28.2</v>
      </c>
      <c r="AJ39" s="119">
        <v>26.9</v>
      </c>
      <c r="AK39" s="119">
        <v>25</v>
      </c>
      <c r="AL39" s="119">
        <v>24.4</v>
      </c>
      <c r="AM39" s="119">
        <v>27.5</v>
      </c>
      <c r="AN39" s="119">
        <v>29.3</v>
      </c>
      <c r="AO39" s="119">
        <v>30.8</v>
      </c>
      <c r="AP39" s="119">
        <v>29.2</v>
      </c>
      <c r="AQ39" s="118">
        <v>29.4</v>
      </c>
      <c r="AR39" s="118">
        <v>28.4</v>
      </c>
      <c r="AS39" s="118">
        <v>27.1</v>
      </c>
      <c r="AT39" s="120">
        <v>27.7</v>
      </c>
      <c r="AU39" s="120">
        <v>28.1</v>
      </c>
      <c r="AV39" s="120">
        <v>25.6</v>
      </c>
      <c r="AW39" s="120">
        <v>23.5</v>
      </c>
      <c r="AX39" s="120">
        <v>25</v>
      </c>
      <c r="AY39" s="120">
        <v>25.6</v>
      </c>
      <c r="AZ39" s="120">
        <v>28.3</v>
      </c>
      <c r="BA39" s="120">
        <v>28.9</v>
      </c>
      <c r="BB39" s="120">
        <v>31</v>
      </c>
      <c r="BC39" s="120">
        <v>29.4</v>
      </c>
      <c r="BD39" s="120">
        <v>29.4</v>
      </c>
      <c r="BE39" s="120">
        <v>27.3</v>
      </c>
      <c r="BF39" s="121">
        <v>28.9</v>
      </c>
      <c r="BG39" s="122">
        <v>25.7</v>
      </c>
      <c r="BH39" s="122">
        <v>25.7</v>
      </c>
      <c r="BI39" s="122">
        <v>22.4</v>
      </c>
      <c r="BJ39" s="122">
        <v>20.9</v>
      </c>
      <c r="BK39" s="122">
        <v>24.5</v>
      </c>
      <c r="BL39" s="122">
        <v>28.2</v>
      </c>
      <c r="BM39" s="122">
        <v>29.6</v>
      </c>
      <c r="BN39" s="122">
        <v>30.4</v>
      </c>
      <c r="BO39" s="121">
        <v>29.2</v>
      </c>
      <c r="BP39" s="121">
        <v>28.7</v>
      </c>
      <c r="BQ39" s="121">
        <v>29</v>
      </c>
      <c r="BR39" s="121">
        <v>27.6</v>
      </c>
      <c r="BS39" s="122">
        <v>26.9</v>
      </c>
      <c r="BT39" s="122">
        <v>25.3</v>
      </c>
      <c r="BU39" s="122">
        <v>22.3</v>
      </c>
      <c r="BV39" s="122">
        <v>24</v>
      </c>
      <c r="BW39" s="122">
        <v>23.2</v>
      </c>
      <c r="BX39" s="122">
        <v>27.7</v>
      </c>
      <c r="BY39" s="122">
        <v>27.8</v>
      </c>
      <c r="BZ39" s="122">
        <v>27.2</v>
      </c>
      <c r="CA39" s="121">
        <v>28.7</v>
      </c>
      <c r="CB39" s="121">
        <v>28.6</v>
      </c>
      <c r="CC39" s="121">
        <v>27.8</v>
      </c>
    </row>
    <row r="40" spans="1:81" ht="27.6" thickBot="1">
      <c r="A40" s="123" t="s">
        <v>277</v>
      </c>
      <c r="B40" s="124">
        <v>24.4</v>
      </c>
      <c r="C40" s="124">
        <v>24.3</v>
      </c>
      <c r="D40" s="125">
        <v>27.5</v>
      </c>
      <c r="E40" s="126">
        <v>29.1</v>
      </c>
      <c r="F40" s="126">
        <v>30.7</v>
      </c>
      <c r="G40" s="127">
        <v>29.4</v>
      </c>
      <c r="H40" s="127">
        <v>28.5</v>
      </c>
      <c r="I40" s="127">
        <v>28.6</v>
      </c>
      <c r="J40" s="127">
        <v>27.9</v>
      </c>
      <c r="K40" s="126">
        <v>27.9</v>
      </c>
      <c r="L40" s="126">
        <v>26</v>
      </c>
      <c r="M40" s="126">
        <v>23.8</v>
      </c>
      <c r="N40" s="126">
        <v>24.4</v>
      </c>
      <c r="O40" s="126">
        <v>24.3</v>
      </c>
      <c r="P40" s="126">
        <v>27.5</v>
      </c>
      <c r="Q40" s="126">
        <v>29.1</v>
      </c>
      <c r="R40" s="116">
        <v>28.9</v>
      </c>
      <c r="S40" s="116">
        <v>28.5</v>
      </c>
      <c r="T40" s="116">
        <v>27.1</v>
      </c>
      <c r="U40" s="116">
        <v>28.6</v>
      </c>
      <c r="V40" s="116">
        <v>28.4</v>
      </c>
      <c r="W40" s="126">
        <v>27.9</v>
      </c>
      <c r="X40" s="126">
        <v>26</v>
      </c>
      <c r="Y40" s="126">
        <v>23.8</v>
      </c>
      <c r="Z40" s="117">
        <v>24.2</v>
      </c>
      <c r="AA40" s="117">
        <v>23.4</v>
      </c>
      <c r="AB40" s="117">
        <v>26.6</v>
      </c>
      <c r="AC40" s="117">
        <v>28.5</v>
      </c>
      <c r="AD40" s="117">
        <v>28.6</v>
      </c>
      <c r="AE40" s="117">
        <v>28.6</v>
      </c>
      <c r="AF40" s="117">
        <v>27.1</v>
      </c>
      <c r="AG40" s="117">
        <v>27.4</v>
      </c>
      <c r="AH40" s="118">
        <v>28.4</v>
      </c>
      <c r="AI40" s="119">
        <v>28</v>
      </c>
      <c r="AJ40" s="119">
        <v>26.9</v>
      </c>
      <c r="AK40" s="119">
        <v>25.1</v>
      </c>
      <c r="AL40" s="119">
        <v>24.2</v>
      </c>
      <c r="AM40" s="119">
        <v>28.4</v>
      </c>
      <c r="AN40" s="119">
        <v>30.1</v>
      </c>
      <c r="AO40" s="119">
        <v>31.6</v>
      </c>
      <c r="AP40" s="119">
        <v>29.8</v>
      </c>
      <c r="AQ40" s="118">
        <v>30.2</v>
      </c>
      <c r="AR40" s="118">
        <v>28.6</v>
      </c>
      <c r="AS40" s="118">
        <v>27.5</v>
      </c>
      <c r="AT40" s="120">
        <v>27.6</v>
      </c>
      <c r="AU40" s="120">
        <v>28.1</v>
      </c>
      <c r="AV40" s="120">
        <v>25.7</v>
      </c>
      <c r="AW40" s="120">
        <v>23.4</v>
      </c>
      <c r="AX40" s="120">
        <v>25.2</v>
      </c>
      <c r="AY40" s="120">
        <v>25.8</v>
      </c>
      <c r="AZ40" s="120">
        <v>29.4</v>
      </c>
      <c r="BA40" s="120">
        <v>29</v>
      </c>
      <c r="BB40" s="120">
        <v>31.8</v>
      </c>
      <c r="BC40" s="120">
        <v>30.2</v>
      </c>
      <c r="BD40" s="120">
        <v>29.5</v>
      </c>
      <c r="BE40" s="120">
        <v>27.7</v>
      </c>
      <c r="BF40" s="121">
        <v>28.8</v>
      </c>
      <c r="BG40" s="122">
        <v>25.2</v>
      </c>
      <c r="BH40" s="122">
        <v>25.3</v>
      </c>
      <c r="BI40" s="122">
        <v>22.5</v>
      </c>
      <c r="BJ40" s="122">
        <v>20.9</v>
      </c>
      <c r="BK40" s="122">
        <v>24.8</v>
      </c>
      <c r="BL40" s="122">
        <v>29.1</v>
      </c>
      <c r="BM40" s="122">
        <v>29.6</v>
      </c>
      <c r="BN40" s="122">
        <v>30.3</v>
      </c>
      <c r="BO40" s="121">
        <v>28.7</v>
      </c>
      <c r="BP40" s="121">
        <v>28.3</v>
      </c>
      <c r="BQ40" s="121">
        <v>28.5</v>
      </c>
      <c r="BR40" s="121">
        <v>27.6</v>
      </c>
      <c r="BS40" s="122">
        <v>26.7</v>
      </c>
      <c r="BT40" s="122">
        <v>25.3</v>
      </c>
      <c r="BU40" s="122">
        <v>22.6</v>
      </c>
      <c r="BV40" s="122">
        <v>24.3</v>
      </c>
      <c r="BW40" s="122">
        <v>23.5</v>
      </c>
      <c r="BX40" s="122">
        <v>27.9</v>
      </c>
      <c r="BY40" s="122">
        <v>27.8</v>
      </c>
      <c r="BZ40" s="122">
        <v>27.3</v>
      </c>
      <c r="CA40" s="121">
        <v>29.7</v>
      </c>
      <c r="CB40" s="121">
        <v>28.7</v>
      </c>
      <c r="CC40" s="121">
        <v>27.8</v>
      </c>
    </row>
    <row r="41" spans="1:81" ht="27.6" thickBot="1">
      <c r="A41" s="123" t="s">
        <v>278</v>
      </c>
      <c r="B41" s="124">
        <v>23.7</v>
      </c>
      <c r="C41" s="124">
        <v>25</v>
      </c>
      <c r="D41" s="125">
        <v>29.1</v>
      </c>
      <c r="E41" s="126">
        <v>29.5</v>
      </c>
      <c r="F41" s="126">
        <v>31.1</v>
      </c>
      <c r="G41" s="127">
        <v>28.1</v>
      </c>
      <c r="H41" s="127">
        <v>27.6</v>
      </c>
      <c r="I41" s="127">
        <v>27.7</v>
      </c>
      <c r="J41" s="127">
        <v>27.6</v>
      </c>
      <c r="K41" s="126">
        <v>27.6</v>
      </c>
      <c r="L41" s="126">
        <v>26.3</v>
      </c>
      <c r="M41" s="126">
        <v>24</v>
      </c>
      <c r="N41" s="126">
        <v>23.7</v>
      </c>
      <c r="O41" s="126">
        <v>25</v>
      </c>
      <c r="P41" s="126">
        <v>29.1</v>
      </c>
      <c r="Q41" s="126">
        <v>29.5</v>
      </c>
      <c r="R41" s="116">
        <v>28.9</v>
      </c>
      <c r="S41" s="116">
        <v>28.2</v>
      </c>
      <c r="T41" s="116">
        <v>27.6</v>
      </c>
      <c r="U41" s="116">
        <v>27.8</v>
      </c>
      <c r="V41" s="116">
        <v>27.9</v>
      </c>
      <c r="W41" s="126">
        <v>27.6</v>
      </c>
      <c r="X41" s="126">
        <v>26.3</v>
      </c>
      <c r="Y41" s="126">
        <v>24</v>
      </c>
      <c r="Z41" s="117">
        <v>23.7</v>
      </c>
      <c r="AA41" s="117">
        <v>25.3</v>
      </c>
      <c r="AB41" s="117">
        <v>27.9</v>
      </c>
      <c r="AC41" s="117">
        <v>28.8</v>
      </c>
      <c r="AD41" s="117">
        <v>28.5</v>
      </c>
      <c r="AE41" s="117">
        <v>28</v>
      </c>
      <c r="AF41" s="117">
        <v>27.5</v>
      </c>
      <c r="AG41" s="117">
        <v>27.5</v>
      </c>
      <c r="AH41" s="118">
        <v>28.1</v>
      </c>
      <c r="AI41" s="119">
        <v>27.5</v>
      </c>
      <c r="AJ41" s="119">
        <v>25.9</v>
      </c>
      <c r="AK41" s="119">
        <v>24.4</v>
      </c>
      <c r="AL41" s="119">
        <v>23.7</v>
      </c>
      <c r="AM41" s="119">
        <v>25.3</v>
      </c>
      <c r="AN41" s="119">
        <v>28.5</v>
      </c>
      <c r="AO41" s="119">
        <v>31.2</v>
      </c>
      <c r="AP41" s="119">
        <v>31.1</v>
      </c>
      <c r="AQ41" s="118">
        <v>29.7</v>
      </c>
      <c r="AR41" s="118">
        <v>29</v>
      </c>
      <c r="AS41" s="118">
        <v>27.4</v>
      </c>
      <c r="AT41" s="120">
        <v>27.8</v>
      </c>
      <c r="AU41" s="120">
        <v>27.8</v>
      </c>
      <c r="AV41" s="120">
        <v>26.1</v>
      </c>
      <c r="AW41" s="120">
        <v>22.3</v>
      </c>
      <c r="AX41" s="120">
        <v>23.5</v>
      </c>
      <c r="AY41" s="120">
        <v>25.8</v>
      </c>
      <c r="AZ41" s="120">
        <v>29.4</v>
      </c>
      <c r="BA41" s="120">
        <v>30.7</v>
      </c>
      <c r="BB41" s="120">
        <v>31</v>
      </c>
      <c r="BC41" s="120">
        <v>29.5</v>
      </c>
      <c r="BD41" s="120">
        <v>29.3</v>
      </c>
      <c r="BE41" s="120">
        <v>27.6</v>
      </c>
      <c r="BF41" s="121">
        <v>28.2</v>
      </c>
      <c r="BG41" s="122">
        <v>26.9</v>
      </c>
      <c r="BH41" s="122">
        <v>26.4</v>
      </c>
      <c r="BI41" s="122">
        <v>23.1</v>
      </c>
      <c r="BJ41" s="122">
        <v>22.9</v>
      </c>
      <c r="BK41" s="122">
        <v>25.4</v>
      </c>
      <c r="BL41" s="122">
        <v>28.6</v>
      </c>
      <c r="BM41" s="122">
        <v>28.4</v>
      </c>
      <c r="BN41" s="122">
        <v>30.1</v>
      </c>
      <c r="BO41" s="121">
        <v>29.1</v>
      </c>
      <c r="BP41" s="121">
        <v>28.4</v>
      </c>
      <c r="BQ41" s="121">
        <v>28.6</v>
      </c>
      <c r="BR41" s="121">
        <v>27.6</v>
      </c>
      <c r="BS41" s="122">
        <v>27.3</v>
      </c>
      <c r="BT41" s="122">
        <v>26.7</v>
      </c>
      <c r="BU41" s="122">
        <v>22.9</v>
      </c>
      <c r="BV41" s="122">
        <v>23.2</v>
      </c>
      <c r="BW41" s="122">
        <v>24.7</v>
      </c>
      <c r="BX41" s="122">
        <v>29.4</v>
      </c>
      <c r="BY41" s="122">
        <v>28.9</v>
      </c>
      <c r="BZ41" s="122">
        <v>28.3</v>
      </c>
      <c r="CA41" s="121">
        <v>29</v>
      </c>
      <c r="CB41" s="121">
        <v>28.3</v>
      </c>
      <c r="CC41" s="121">
        <v>27.7</v>
      </c>
    </row>
    <row r="42" spans="1:81" ht="27.6" thickBot="1">
      <c r="A42" s="123" t="s">
        <v>279</v>
      </c>
      <c r="B42" s="124">
        <v>23.1</v>
      </c>
      <c r="C42" s="124">
        <v>24.4</v>
      </c>
      <c r="D42" s="125">
        <v>28.8</v>
      </c>
      <c r="E42" s="126">
        <v>29.4</v>
      </c>
      <c r="F42" s="126">
        <v>31.1</v>
      </c>
      <c r="G42" s="127">
        <v>28.1</v>
      </c>
      <c r="H42" s="127">
        <v>27.8</v>
      </c>
      <c r="I42" s="127">
        <v>27.7</v>
      </c>
      <c r="J42" s="127">
        <v>27.5</v>
      </c>
      <c r="K42" s="126">
        <v>27.2</v>
      </c>
      <c r="L42" s="126">
        <v>25.9</v>
      </c>
      <c r="M42" s="126">
        <v>23.4</v>
      </c>
      <c r="N42" s="126">
        <v>23.1</v>
      </c>
      <c r="O42" s="126">
        <v>24.4</v>
      </c>
      <c r="P42" s="126">
        <v>28.8</v>
      </c>
      <c r="Q42" s="126">
        <v>29.4</v>
      </c>
      <c r="R42" s="116">
        <v>28.5</v>
      </c>
      <c r="S42" s="116">
        <v>28.6</v>
      </c>
      <c r="T42" s="116">
        <v>27.7</v>
      </c>
      <c r="U42" s="116">
        <v>28</v>
      </c>
      <c r="V42" s="116">
        <v>27.8</v>
      </c>
      <c r="W42" s="126">
        <v>27.2</v>
      </c>
      <c r="X42" s="126">
        <v>25.9</v>
      </c>
      <c r="Y42" s="126">
        <v>23.4</v>
      </c>
      <c r="Z42" s="117">
        <v>23.4</v>
      </c>
      <c r="AA42" s="117">
        <v>24.8</v>
      </c>
      <c r="AB42" s="117">
        <v>27.9</v>
      </c>
      <c r="AC42" s="117">
        <v>28.5</v>
      </c>
      <c r="AD42" s="117">
        <v>28.2</v>
      </c>
      <c r="AE42" s="117">
        <v>28</v>
      </c>
      <c r="AF42" s="117">
        <v>27.8</v>
      </c>
      <c r="AG42" s="117">
        <v>27.5</v>
      </c>
      <c r="AH42" s="118">
        <v>27.8</v>
      </c>
      <c r="AI42" s="119">
        <v>26.9</v>
      </c>
      <c r="AJ42" s="119">
        <v>25.5</v>
      </c>
      <c r="AK42" s="119">
        <v>24.1</v>
      </c>
      <c r="AL42" s="119">
        <v>23.4</v>
      </c>
      <c r="AM42" s="119">
        <v>24.7</v>
      </c>
      <c r="AN42" s="119">
        <v>27.9</v>
      </c>
      <c r="AO42" s="119">
        <v>31.2</v>
      </c>
      <c r="AP42" s="119">
        <v>31.1</v>
      </c>
      <c r="AQ42" s="118">
        <v>29.5</v>
      </c>
      <c r="AR42" s="118">
        <v>29.2</v>
      </c>
      <c r="AS42" s="118">
        <v>27.4</v>
      </c>
      <c r="AT42" s="120">
        <v>27.4</v>
      </c>
      <c r="AU42" s="120">
        <v>27.2</v>
      </c>
      <c r="AV42" s="120">
        <v>25.5</v>
      </c>
      <c r="AW42" s="120">
        <v>21.6</v>
      </c>
      <c r="AX42" s="120">
        <v>23</v>
      </c>
      <c r="AY42" s="120">
        <v>25.6</v>
      </c>
      <c r="AZ42" s="120">
        <v>29.4</v>
      </c>
      <c r="BA42" s="120">
        <v>31</v>
      </c>
      <c r="BB42" s="120">
        <v>30.8</v>
      </c>
      <c r="BC42" s="120">
        <v>29.2</v>
      </c>
      <c r="BD42" s="120">
        <v>29.2</v>
      </c>
      <c r="BE42" s="120">
        <v>27.5</v>
      </c>
      <c r="BF42" s="121">
        <v>27.8</v>
      </c>
      <c r="BG42" s="122">
        <v>26.3</v>
      </c>
      <c r="BH42" s="122">
        <v>25.6</v>
      </c>
      <c r="BI42" s="122">
        <v>22.5</v>
      </c>
      <c r="BJ42" s="122">
        <v>22.4</v>
      </c>
      <c r="BK42" s="122">
        <v>25</v>
      </c>
      <c r="BL42" s="122">
        <v>28.6</v>
      </c>
      <c r="BM42" s="122">
        <v>28.2</v>
      </c>
      <c r="BN42" s="122">
        <v>30.4</v>
      </c>
      <c r="BO42" s="121">
        <v>29.5</v>
      </c>
      <c r="BP42" s="121">
        <v>28.6</v>
      </c>
      <c r="BQ42" s="121">
        <v>28.6</v>
      </c>
      <c r="BR42" s="121">
        <v>27.1</v>
      </c>
      <c r="BS42" s="122">
        <v>26.8</v>
      </c>
      <c r="BT42" s="122">
        <v>26.1</v>
      </c>
      <c r="BU42" s="122">
        <v>22.3</v>
      </c>
      <c r="BV42" s="122">
        <v>23.1</v>
      </c>
      <c r="BW42" s="122">
        <v>24.4</v>
      </c>
      <c r="BX42" s="122">
        <v>29.1</v>
      </c>
      <c r="BY42" s="122">
        <v>29</v>
      </c>
      <c r="BZ42" s="122">
        <v>28.5</v>
      </c>
      <c r="CA42" s="121">
        <v>29.3</v>
      </c>
      <c r="CB42" s="121">
        <v>28.4</v>
      </c>
      <c r="CC42" s="121">
        <v>27.6</v>
      </c>
    </row>
    <row r="43" spans="1:81" ht="27.6" thickBot="1">
      <c r="A43" s="123" t="s">
        <v>280</v>
      </c>
      <c r="B43" s="124">
        <v>23.5</v>
      </c>
      <c r="C43" s="124">
        <v>24.7</v>
      </c>
      <c r="D43" s="125">
        <v>29.4</v>
      </c>
      <c r="E43" s="126">
        <v>29.7</v>
      </c>
      <c r="F43" s="126">
        <v>31</v>
      </c>
      <c r="G43" s="127">
        <v>28.7</v>
      </c>
      <c r="H43" s="127">
        <v>27.9</v>
      </c>
      <c r="I43" s="127">
        <v>27.6</v>
      </c>
      <c r="J43" s="127">
        <v>27.6</v>
      </c>
      <c r="K43" s="126">
        <v>27.2</v>
      </c>
      <c r="L43" s="126">
        <v>25.8</v>
      </c>
      <c r="M43" s="126">
        <v>23.5</v>
      </c>
      <c r="N43" s="126">
        <v>23.5</v>
      </c>
      <c r="O43" s="126">
        <v>24.7</v>
      </c>
      <c r="P43" s="126">
        <v>29.4</v>
      </c>
      <c r="Q43" s="126">
        <v>29.7</v>
      </c>
      <c r="R43" s="116">
        <v>28.9</v>
      </c>
      <c r="S43" s="116">
        <v>28.8</v>
      </c>
      <c r="T43" s="116">
        <v>27.5</v>
      </c>
      <c r="U43" s="116">
        <v>27.6</v>
      </c>
      <c r="V43" s="116">
        <v>27.7</v>
      </c>
      <c r="W43" s="126">
        <v>27.2</v>
      </c>
      <c r="X43" s="126">
        <v>25.8</v>
      </c>
      <c r="Y43" s="126">
        <v>23.5</v>
      </c>
      <c r="Z43" s="117">
        <v>24</v>
      </c>
      <c r="AA43" s="117">
        <v>25.2</v>
      </c>
      <c r="AB43" s="117">
        <v>27.9</v>
      </c>
      <c r="AC43" s="117">
        <v>28.7</v>
      </c>
      <c r="AD43" s="117">
        <v>28.5</v>
      </c>
      <c r="AE43" s="117">
        <v>28.2</v>
      </c>
      <c r="AF43" s="117">
        <v>27.7</v>
      </c>
      <c r="AG43" s="117">
        <v>27.3</v>
      </c>
      <c r="AH43" s="118">
        <v>28.1</v>
      </c>
      <c r="AI43" s="119">
        <v>27.3</v>
      </c>
      <c r="AJ43" s="119">
        <v>25.7</v>
      </c>
      <c r="AK43" s="119">
        <v>24.4</v>
      </c>
      <c r="AL43" s="119">
        <v>24</v>
      </c>
      <c r="AM43" s="119">
        <v>25.9</v>
      </c>
      <c r="AN43" s="119">
        <v>29.1</v>
      </c>
      <c r="AO43" s="119">
        <v>32.6</v>
      </c>
      <c r="AP43" s="119">
        <v>31.7</v>
      </c>
      <c r="AQ43" s="118">
        <v>29.6</v>
      </c>
      <c r="AR43" s="118">
        <v>29.4</v>
      </c>
      <c r="AS43" s="118">
        <v>27.3</v>
      </c>
      <c r="AT43" s="120">
        <v>27.3</v>
      </c>
      <c r="AU43" s="120">
        <v>27.7</v>
      </c>
      <c r="AV43" s="120">
        <v>25.9</v>
      </c>
      <c r="AW43" s="120">
        <v>22.1</v>
      </c>
      <c r="AX43" s="120">
        <v>24.1</v>
      </c>
      <c r="AY43" s="120">
        <v>26.2</v>
      </c>
      <c r="AZ43" s="120">
        <v>30.2</v>
      </c>
      <c r="BA43" s="120">
        <v>31.7</v>
      </c>
      <c r="BB43" s="120">
        <v>31.6</v>
      </c>
      <c r="BC43" s="120">
        <v>29.6</v>
      </c>
      <c r="BD43" s="120">
        <v>29.9</v>
      </c>
      <c r="BE43" s="120">
        <v>27.9</v>
      </c>
      <c r="BF43" s="121">
        <v>28.3</v>
      </c>
      <c r="BG43" s="122">
        <v>26.4</v>
      </c>
      <c r="BH43" s="122">
        <v>25.8</v>
      </c>
      <c r="BI43" s="122">
        <v>22.6</v>
      </c>
      <c r="BJ43" s="122">
        <v>22.5</v>
      </c>
      <c r="BK43" s="122">
        <v>25.7</v>
      </c>
      <c r="BL43" s="122">
        <v>30.1</v>
      </c>
      <c r="BM43" s="122">
        <v>28.8</v>
      </c>
      <c r="BN43" s="122">
        <v>31.4</v>
      </c>
      <c r="BO43" s="121">
        <v>29.8</v>
      </c>
      <c r="BP43" s="121">
        <v>28.8</v>
      </c>
      <c r="BQ43" s="121">
        <v>29.2</v>
      </c>
      <c r="BR43" s="121">
        <v>27.4</v>
      </c>
      <c r="BS43" s="122">
        <v>26.8</v>
      </c>
      <c r="BT43" s="122">
        <v>26.2</v>
      </c>
      <c r="BU43" s="122">
        <v>22.3</v>
      </c>
      <c r="BV43" s="122">
        <v>23.6</v>
      </c>
      <c r="BW43" s="122">
        <v>25.1</v>
      </c>
      <c r="BX43" s="122">
        <v>30.1</v>
      </c>
      <c r="BY43" s="122">
        <v>30.1</v>
      </c>
      <c r="BZ43" s="122">
        <v>28.6</v>
      </c>
      <c r="CA43" s="121">
        <v>29</v>
      </c>
      <c r="CB43" s="121">
        <v>28.8</v>
      </c>
      <c r="CC43" s="121">
        <v>27.9</v>
      </c>
    </row>
    <row r="44" spans="1:81" ht="27.6" thickBot="1">
      <c r="A44" s="123" t="s">
        <v>281</v>
      </c>
      <c r="B44" s="124">
        <v>25.4</v>
      </c>
      <c r="C44" s="124">
        <v>26.3</v>
      </c>
      <c r="D44" s="125">
        <v>29.4</v>
      </c>
      <c r="E44" s="126">
        <v>30.1</v>
      </c>
      <c r="F44" s="126">
        <v>32.4</v>
      </c>
      <c r="G44" s="127">
        <v>29.2</v>
      </c>
      <c r="H44" s="127">
        <v>28.3</v>
      </c>
      <c r="I44" s="127">
        <v>28.2</v>
      </c>
      <c r="J44" s="127">
        <v>28.5</v>
      </c>
      <c r="K44" s="126">
        <v>28.6</v>
      </c>
      <c r="L44" s="126">
        <v>27.5</v>
      </c>
      <c r="M44" s="126">
        <v>25.6</v>
      </c>
      <c r="N44" s="126">
        <v>25.4</v>
      </c>
      <c r="O44" s="126">
        <v>26.3</v>
      </c>
      <c r="P44" s="126">
        <v>29.4</v>
      </c>
      <c r="Q44" s="126">
        <v>30.1</v>
      </c>
      <c r="R44" s="116">
        <v>29.8</v>
      </c>
      <c r="S44" s="116">
        <v>29.3</v>
      </c>
      <c r="T44" s="116">
        <v>27.8</v>
      </c>
      <c r="U44" s="116">
        <v>28.6</v>
      </c>
      <c r="V44" s="116">
        <v>28.8</v>
      </c>
      <c r="W44" s="126">
        <v>28.6</v>
      </c>
      <c r="X44" s="126">
        <v>27.5</v>
      </c>
      <c r="Y44" s="126">
        <v>25.6</v>
      </c>
      <c r="Z44" s="117">
        <v>25.8</v>
      </c>
      <c r="AA44" s="117">
        <v>26.3</v>
      </c>
      <c r="AB44" s="117">
        <v>28.6</v>
      </c>
      <c r="AC44" s="117">
        <v>29.5</v>
      </c>
      <c r="AD44" s="117">
        <v>29.6</v>
      </c>
      <c r="AE44" s="117">
        <v>29</v>
      </c>
      <c r="AF44" s="117">
        <v>28.5</v>
      </c>
      <c r="AG44" s="117">
        <v>27.8</v>
      </c>
      <c r="AH44" s="118">
        <v>28.7</v>
      </c>
      <c r="AI44" s="119">
        <v>28.7</v>
      </c>
      <c r="AJ44" s="119">
        <v>27.4</v>
      </c>
      <c r="AK44" s="119">
        <v>26.3</v>
      </c>
      <c r="AL44" s="119">
        <v>25.8</v>
      </c>
      <c r="AM44" s="119">
        <v>27.5</v>
      </c>
      <c r="AN44" s="119">
        <v>29.7</v>
      </c>
      <c r="AO44" s="119">
        <v>32.799999999999997</v>
      </c>
      <c r="AP44" s="119">
        <v>32.4</v>
      </c>
      <c r="AQ44" s="118">
        <v>29.9</v>
      </c>
      <c r="AR44" s="118">
        <v>29.4</v>
      </c>
      <c r="AS44" s="118">
        <v>28</v>
      </c>
      <c r="AT44" s="120">
        <v>28.7</v>
      </c>
      <c r="AU44" s="120">
        <v>29.3</v>
      </c>
      <c r="AV44" s="120">
        <v>27.3</v>
      </c>
      <c r="AW44" s="120">
        <v>24.6</v>
      </c>
      <c r="AX44" s="120">
        <v>26.2</v>
      </c>
      <c r="AY44" s="120">
        <v>27.1</v>
      </c>
      <c r="AZ44" s="120">
        <v>30.4</v>
      </c>
      <c r="BA44" s="120">
        <v>31.6</v>
      </c>
      <c r="BB44" s="120">
        <v>32.1</v>
      </c>
      <c r="BC44" s="120">
        <v>30.5</v>
      </c>
      <c r="BD44" s="120">
        <v>30.3</v>
      </c>
      <c r="BE44" s="120">
        <v>28.4</v>
      </c>
      <c r="BF44" s="121">
        <v>29</v>
      </c>
      <c r="BG44" s="122">
        <v>27.6</v>
      </c>
      <c r="BH44" s="122">
        <v>27.5</v>
      </c>
      <c r="BI44" s="122">
        <v>24.9</v>
      </c>
      <c r="BJ44" s="122">
        <v>23.8</v>
      </c>
      <c r="BK44" s="122">
        <v>26.1</v>
      </c>
      <c r="BL44" s="122">
        <v>30.3</v>
      </c>
      <c r="BM44" s="122">
        <v>29.2</v>
      </c>
      <c r="BN44" s="122">
        <v>30.3</v>
      </c>
      <c r="BO44" s="121">
        <v>29</v>
      </c>
      <c r="BP44" s="121">
        <v>28.3</v>
      </c>
      <c r="BQ44" s="121">
        <v>28.6</v>
      </c>
      <c r="BR44" s="121">
        <v>28.1</v>
      </c>
      <c r="BS44" s="122">
        <v>27.9</v>
      </c>
      <c r="BT44" s="122">
        <v>27.7</v>
      </c>
      <c r="BU44" s="122">
        <v>24.2</v>
      </c>
      <c r="BV44" s="122">
        <v>25.1</v>
      </c>
      <c r="BW44" s="122">
        <v>25.9</v>
      </c>
      <c r="BX44" s="122">
        <v>30</v>
      </c>
      <c r="BY44" s="122">
        <v>30.4</v>
      </c>
      <c r="BZ44" s="122">
        <v>29.1</v>
      </c>
      <c r="CA44" s="121">
        <v>29.8</v>
      </c>
      <c r="CB44" s="121">
        <v>29.5</v>
      </c>
      <c r="CC44" s="121">
        <v>28.3</v>
      </c>
    </row>
    <row r="45" spans="1:81" ht="27.6" thickBot="1">
      <c r="A45" s="123" t="s">
        <v>282</v>
      </c>
      <c r="B45" s="124">
        <v>23.7</v>
      </c>
      <c r="C45" s="124">
        <v>24.5</v>
      </c>
      <c r="D45" s="125">
        <v>28.7</v>
      </c>
      <c r="E45" s="126">
        <v>29.3</v>
      </c>
      <c r="F45" s="126">
        <v>31.9</v>
      </c>
      <c r="G45" s="127">
        <v>28.7</v>
      </c>
      <c r="H45" s="127">
        <v>27.7</v>
      </c>
      <c r="I45" s="127">
        <v>27.6</v>
      </c>
      <c r="J45" s="127">
        <v>27.8</v>
      </c>
      <c r="K45" s="126">
        <v>27.6</v>
      </c>
      <c r="L45" s="126">
        <v>26.2</v>
      </c>
      <c r="M45" s="126">
        <v>23.7</v>
      </c>
      <c r="N45" s="126">
        <v>23.7</v>
      </c>
      <c r="O45" s="126">
        <v>24.5</v>
      </c>
      <c r="P45" s="126">
        <v>28.7</v>
      </c>
      <c r="Q45" s="126">
        <v>29.3</v>
      </c>
      <c r="R45" s="116">
        <v>29.1</v>
      </c>
      <c r="S45" s="116">
        <v>28.6</v>
      </c>
      <c r="T45" s="116">
        <v>27.5</v>
      </c>
      <c r="U45" s="116">
        <v>27.8</v>
      </c>
      <c r="V45" s="116">
        <v>28</v>
      </c>
      <c r="W45" s="126">
        <v>27.6</v>
      </c>
      <c r="X45" s="126">
        <v>26.2</v>
      </c>
      <c r="Y45" s="126">
        <v>23.7</v>
      </c>
      <c r="Z45" s="117">
        <v>24.3</v>
      </c>
      <c r="AA45" s="117">
        <v>25.3</v>
      </c>
      <c r="AB45" s="117">
        <v>27.6</v>
      </c>
      <c r="AC45" s="117">
        <v>28.7</v>
      </c>
      <c r="AD45" s="117">
        <v>28.8</v>
      </c>
      <c r="AE45" s="117">
        <v>28.3</v>
      </c>
      <c r="AF45" s="117">
        <v>27.8</v>
      </c>
      <c r="AG45" s="117">
        <v>27.4</v>
      </c>
      <c r="AH45" s="118">
        <v>28</v>
      </c>
      <c r="AI45" s="119">
        <v>27.6</v>
      </c>
      <c r="AJ45" s="119">
        <v>26</v>
      </c>
      <c r="AK45" s="119">
        <v>24.9</v>
      </c>
      <c r="AL45" s="119">
        <v>24.3</v>
      </c>
      <c r="AM45" s="119">
        <v>26</v>
      </c>
      <c r="AN45" s="119">
        <v>29</v>
      </c>
      <c r="AO45" s="119">
        <v>32.700000000000003</v>
      </c>
      <c r="AP45" s="119">
        <v>31.4</v>
      </c>
      <c r="AQ45" s="118">
        <v>29.7</v>
      </c>
      <c r="AR45" s="118">
        <v>28.9</v>
      </c>
      <c r="AS45" s="118">
        <v>27.4</v>
      </c>
      <c r="AT45" s="120">
        <v>27.8</v>
      </c>
      <c r="AU45" s="120">
        <v>27.9</v>
      </c>
      <c r="AV45" s="120">
        <v>26</v>
      </c>
      <c r="AW45" s="120">
        <v>22.3</v>
      </c>
      <c r="AX45" s="120">
        <v>24.2</v>
      </c>
      <c r="AY45" s="120">
        <v>25.8</v>
      </c>
      <c r="AZ45" s="120">
        <v>30.1</v>
      </c>
      <c r="BA45" s="120">
        <v>31.7</v>
      </c>
      <c r="BB45" s="120">
        <v>31.3</v>
      </c>
      <c r="BC45" s="120">
        <v>30</v>
      </c>
      <c r="BD45" s="120">
        <v>29.5</v>
      </c>
      <c r="BE45" s="120">
        <v>27.6</v>
      </c>
      <c r="BF45" s="121">
        <v>28.2</v>
      </c>
      <c r="BG45" s="122">
        <v>26.8</v>
      </c>
      <c r="BH45" s="122">
        <v>26</v>
      </c>
      <c r="BI45" s="122">
        <v>22.7</v>
      </c>
      <c r="BJ45" s="122">
        <v>22.2</v>
      </c>
      <c r="BK45" s="122">
        <v>24.8</v>
      </c>
      <c r="BL45" s="122">
        <v>29.8</v>
      </c>
      <c r="BM45" s="122">
        <v>28.5</v>
      </c>
      <c r="BN45" s="122">
        <v>29.6</v>
      </c>
      <c r="BO45" s="121">
        <v>29.1</v>
      </c>
      <c r="BP45" s="121">
        <v>28.2</v>
      </c>
      <c r="BQ45" s="121">
        <v>28.6</v>
      </c>
      <c r="BR45" s="121">
        <v>27.6</v>
      </c>
      <c r="BS45" s="122">
        <v>27</v>
      </c>
      <c r="BT45" s="122">
        <v>26.6</v>
      </c>
      <c r="BU45" s="122">
        <v>22.6</v>
      </c>
      <c r="BV45" s="122">
        <v>23.6</v>
      </c>
      <c r="BW45" s="122">
        <v>25.1</v>
      </c>
      <c r="BX45" s="122">
        <v>29.3</v>
      </c>
      <c r="BY45" s="122">
        <v>29.4</v>
      </c>
      <c r="BZ45" s="122">
        <v>28.3</v>
      </c>
      <c r="CA45" s="121">
        <v>29</v>
      </c>
      <c r="CB45" s="121">
        <v>28.8</v>
      </c>
      <c r="CC45" s="121">
        <v>27.7</v>
      </c>
    </row>
    <row r="46" spans="1:81" ht="27.6" thickBot="1">
      <c r="A46" s="123" t="s">
        <v>283</v>
      </c>
      <c r="B46" s="124">
        <v>23.4</v>
      </c>
      <c r="C46" s="124">
        <v>24.1</v>
      </c>
      <c r="D46" s="125">
        <v>28.4</v>
      </c>
      <c r="E46" s="126">
        <v>28.8</v>
      </c>
      <c r="F46" s="126">
        <v>29.9</v>
      </c>
      <c r="G46" s="127">
        <v>28.8</v>
      </c>
      <c r="H46" s="127">
        <v>27.9</v>
      </c>
      <c r="I46" s="127">
        <v>27.7</v>
      </c>
      <c r="J46" s="127">
        <v>27.8</v>
      </c>
      <c r="K46" s="126">
        <v>27.8</v>
      </c>
      <c r="L46" s="126">
        <v>26</v>
      </c>
      <c r="M46" s="126">
        <v>23</v>
      </c>
      <c r="N46" s="126">
        <v>23.4</v>
      </c>
      <c r="O46" s="126">
        <v>24.1</v>
      </c>
      <c r="P46" s="126">
        <v>28.4</v>
      </c>
      <c r="Q46" s="126">
        <v>28.8</v>
      </c>
      <c r="R46" s="116">
        <v>29</v>
      </c>
      <c r="S46" s="116">
        <v>29.2</v>
      </c>
      <c r="T46" s="116">
        <v>27.6</v>
      </c>
      <c r="U46" s="116">
        <v>27.9</v>
      </c>
      <c r="V46" s="116">
        <v>27.8</v>
      </c>
      <c r="W46" s="126">
        <v>27.8</v>
      </c>
      <c r="X46" s="126">
        <v>26</v>
      </c>
      <c r="Y46" s="126">
        <v>23</v>
      </c>
      <c r="Z46" s="117">
        <v>23.6</v>
      </c>
      <c r="AA46" s="117">
        <v>24.2</v>
      </c>
      <c r="AB46" s="117">
        <v>26.7</v>
      </c>
      <c r="AC46" s="117">
        <v>28</v>
      </c>
      <c r="AD46" s="117">
        <v>28.4</v>
      </c>
      <c r="AE46" s="117">
        <v>28.3</v>
      </c>
      <c r="AF46" s="117">
        <v>28</v>
      </c>
      <c r="AG46" s="117">
        <v>27.5</v>
      </c>
      <c r="AH46" s="118">
        <v>28</v>
      </c>
      <c r="AI46" s="119">
        <v>27.7</v>
      </c>
      <c r="AJ46" s="119">
        <v>25.6</v>
      </c>
      <c r="AK46" s="119">
        <v>24.2</v>
      </c>
      <c r="AL46" s="119">
        <v>23.6</v>
      </c>
      <c r="AM46" s="119">
        <v>25.1</v>
      </c>
      <c r="AN46" s="119">
        <v>27.7</v>
      </c>
      <c r="AO46" s="119">
        <v>30.8</v>
      </c>
      <c r="AP46" s="119">
        <v>31.2</v>
      </c>
      <c r="AQ46" s="118">
        <v>30</v>
      </c>
      <c r="AR46" s="118">
        <v>28.8</v>
      </c>
      <c r="AS46" s="118">
        <v>27.5</v>
      </c>
      <c r="AT46" s="120">
        <v>27.9</v>
      </c>
      <c r="AU46" s="120">
        <v>27.7</v>
      </c>
      <c r="AV46" s="120">
        <v>25.5</v>
      </c>
      <c r="AW46" s="120">
        <v>21.5</v>
      </c>
      <c r="AX46" s="120">
        <v>23.6</v>
      </c>
      <c r="AY46" s="120">
        <v>24.9</v>
      </c>
      <c r="AZ46" s="120">
        <v>29.2</v>
      </c>
      <c r="BA46" s="120">
        <v>30.3</v>
      </c>
      <c r="BB46" s="120">
        <v>31.3</v>
      </c>
      <c r="BC46" s="120">
        <v>29.6</v>
      </c>
      <c r="BD46" s="120">
        <v>29.3</v>
      </c>
      <c r="BE46" s="120">
        <v>27.6</v>
      </c>
      <c r="BF46" s="121">
        <v>28.1</v>
      </c>
      <c r="BG46" s="122">
        <v>26.7</v>
      </c>
      <c r="BH46" s="122">
        <v>25.8</v>
      </c>
      <c r="BI46" s="122">
        <v>22.3</v>
      </c>
      <c r="BJ46" s="122">
        <v>21.6</v>
      </c>
      <c r="BK46" s="122">
        <v>24.3</v>
      </c>
      <c r="BL46" s="122">
        <v>28.4</v>
      </c>
      <c r="BM46" s="122">
        <v>27.8</v>
      </c>
      <c r="BN46" s="122">
        <v>28.8</v>
      </c>
      <c r="BO46" s="121">
        <v>28.4</v>
      </c>
      <c r="BP46" s="121">
        <v>27.4</v>
      </c>
      <c r="BQ46" s="121">
        <v>27.6</v>
      </c>
      <c r="BR46" s="121">
        <v>27.7</v>
      </c>
      <c r="BS46" s="122">
        <v>27.1</v>
      </c>
      <c r="BT46" s="122">
        <v>26.4</v>
      </c>
      <c r="BU46" s="122">
        <v>22.4</v>
      </c>
      <c r="BV46" s="122">
        <v>23.3</v>
      </c>
      <c r="BW46" s="122">
        <v>24.8</v>
      </c>
      <c r="BX46" s="122">
        <v>28.5</v>
      </c>
      <c r="BY46" s="122">
        <v>28.6</v>
      </c>
      <c r="BZ46" s="122">
        <v>28.2</v>
      </c>
      <c r="CA46" s="121">
        <v>29.4</v>
      </c>
      <c r="CB46" s="121">
        <v>28.8</v>
      </c>
      <c r="CC46" s="121">
        <v>27.8</v>
      </c>
    </row>
    <row r="47" spans="1:81" ht="27.6" thickBot="1">
      <c r="A47" s="123" t="s">
        <v>284</v>
      </c>
      <c r="B47" s="124">
        <v>21.6</v>
      </c>
      <c r="C47" s="124">
        <v>23.2</v>
      </c>
      <c r="D47" s="125">
        <v>27.5</v>
      </c>
      <c r="E47" s="126">
        <v>27.7</v>
      </c>
      <c r="F47" s="126">
        <v>29.9</v>
      </c>
      <c r="G47" s="127">
        <v>27.9</v>
      </c>
      <c r="H47" s="127">
        <v>27.2</v>
      </c>
      <c r="I47" s="127">
        <v>27.3</v>
      </c>
      <c r="J47" s="127">
        <v>27</v>
      </c>
      <c r="K47" s="126">
        <v>26.4</v>
      </c>
      <c r="L47" s="126">
        <v>24.7</v>
      </c>
      <c r="M47" s="126">
        <v>21.9</v>
      </c>
      <c r="N47" s="126">
        <v>21.6</v>
      </c>
      <c r="O47" s="126">
        <v>23.2</v>
      </c>
      <c r="P47" s="126">
        <v>27.5</v>
      </c>
      <c r="Q47" s="126">
        <v>27.7</v>
      </c>
      <c r="R47" s="116">
        <v>27.8</v>
      </c>
      <c r="S47" s="116">
        <v>28</v>
      </c>
      <c r="T47" s="116">
        <v>26.9</v>
      </c>
      <c r="U47" s="116">
        <v>27.1</v>
      </c>
      <c r="V47" s="116">
        <v>27</v>
      </c>
      <c r="W47" s="126">
        <v>26.4</v>
      </c>
      <c r="X47" s="126">
        <v>24.7</v>
      </c>
      <c r="Y47" s="126">
        <v>21.9</v>
      </c>
      <c r="Z47" s="117">
        <v>22.1</v>
      </c>
      <c r="AA47" s="117">
        <v>23.4</v>
      </c>
      <c r="AB47" s="117">
        <v>25.6</v>
      </c>
      <c r="AC47" s="117">
        <v>26.6</v>
      </c>
      <c r="AD47" s="117">
        <v>27.5</v>
      </c>
      <c r="AE47" s="117">
        <v>27.6</v>
      </c>
      <c r="AF47" s="117">
        <v>27</v>
      </c>
      <c r="AG47" s="117">
        <v>27.1</v>
      </c>
      <c r="AH47" s="118">
        <v>26.9</v>
      </c>
      <c r="AI47" s="119">
        <v>25.9</v>
      </c>
      <c r="AJ47" s="119">
        <v>23.9</v>
      </c>
      <c r="AK47" s="119">
        <v>22.5</v>
      </c>
      <c r="AL47" s="119">
        <v>22.1</v>
      </c>
      <c r="AM47" s="119">
        <v>23.3</v>
      </c>
      <c r="AN47" s="119">
        <v>26.5</v>
      </c>
      <c r="AO47" s="119">
        <v>30</v>
      </c>
      <c r="AP47" s="119">
        <v>30.5</v>
      </c>
      <c r="AQ47" s="118">
        <v>29.3</v>
      </c>
      <c r="AR47" s="118">
        <v>28.2</v>
      </c>
      <c r="AS47" s="118">
        <v>27</v>
      </c>
      <c r="AT47" s="120">
        <v>26.8</v>
      </c>
      <c r="AU47" s="120">
        <v>26.3</v>
      </c>
      <c r="AV47" s="120">
        <v>24.4</v>
      </c>
      <c r="AW47" s="120">
        <v>19.8</v>
      </c>
      <c r="AX47" s="120">
        <v>21.8</v>
      </c>
      <c r="AY47" s="120">
        <v>24.5</v>
      </c>
      <c r="AZ47" s="120">
        <v>28.5</v>
      </c>
      <c r="BA47" s="120">
        <v>29.6</v>
      </c>
      <c r="BB47" s="120">
        <v>29.6</v>
      </c>
      <c r="BC47" s="120">
        <v>28.6</v>
      </c>
      <c r="BD47" s="120">
        <v>28.8</v>
      </c>
      <c r="BE47" s="120">
        <v>27.1</v>
      </c>
      <c r="BF47" s="121">
        <v>27.5</v>
      </c>
      <c r="BG47" s="122">
        <v>25.5</v>
      </c>
      <c r="BH47" s="122">
        <v>24.5</v>
      </c>
      <c r="BI47" s="122">
        <v>21.2</v>
      </c>
      <c r="BJ47" s="122">
        <v>21.3</v>
      </c>
      <c r="BK47" s="122">
        <v>23.9</v>
      </c>
      <c r="BL47" s="122">
        <v>28.2</v>
      </c>
      <c r="BM47" s="122">
        <v>27.4</v>
      </c>
      <c r="BN47" s="122">
        <v>28.1</v>
      </c>
      <c r="BO47" s="121">
        <v>28</v>
      </c>
      <c r="BP47" s="121">
        <v>27.2</v>
      </c>
      <c r="BQ47" s="121">
        <v>27</v>
      </c>
      <c r="BR47" s="121">
        <v>27</v>
      </c>
      <c r="BS47" s="122">
        <v>26.1</v>
      </c>
      <c r="BT47" s="122">
        <v>25.5</v>
      </c>
      <c r="BU47" s="122">
        <v>20.9</v>
      </c>
      <c r="BV47" s="122">
        <v>22.2</v>
      </c>
      <c r="BW47" s="122">
        <v>23.6</v>
      </c>
      <c r="BX47" s="122">
        <v>28.2</v>
      </c>
      <c r="BY47" s="122">
        <v>27.5</v>
      </c>
      <c r="BZ47" s="122">
        <v>27.7</v>
      </c>
      <c r="CA47" s="121">
        <v>28.6</v>
      </c>
      <c r="CB47" s="121">
        <v>28.1</v>
      </c>
      <c r="CC47" s="121">
        <v>27.6</v>
      </c>
    </row>
    <row r="48" spans="1:81" ht="27.6" thickBot="1">
      <c r="A48" s="123" t="s">
        <v>285</v>
      </c>
      <c r="B48" s="124">
        <v>21.5</v>
      </c>
      <c r="C48" s="124">
        <v>22.8</v>
      </c>
      <c r="D48" s="125">
        <v>25.9</v>
      </c>
      <c r="E48" s="126">
        <v>26.7</v>
      </c>
      <c r="F48" s="126">
        <v>28.9</v>
      </c>
      <c r="G48" s="127">
        <v>27.5</v>
      </c>
      <c r="H48" s="127">
        <v>26.8</v>
      </c>
      <c r="I48" s="127">
        <v>27</v>
      </c>
      <c r="J48" s="127">
        <v>27.1</v>
      </c>
      <c r="K48" s="126">
        <v>26.5</v>
      </c>
      <c r="L48" s="126">
        <v>24.6</v>
      </c>
      <c r="M48" s="126">
        <v>21.7</v>
      </c>
      <c r="N48" s="126">
        <v>21.5</v>
      </c>
      <c r="O48" s="126">
        <v>22.8</v>
      </c>
      <c r="P48" s="126">
        <v>25.9</v>
      </c>
      <c r="Q48" s="126">
        <v>26.7</v>
      </c>
      <c r="R48" s="116">
        <v>27.6</v>
      </c>
      <c r="S48" s="116">
        <v>27.8</v>
      </c>
      <c r="T48" s="116">
        <v>26.8</v>
      </c>
      <c r="U48" s="116">
        <v>27.1</v>
      </c>
      <c r="V48" s="116">
        <v>27</v>
      </c>
      <c r="W48" s="126">
        <v>26.5</v>
      </c>
      <c r="X48" s="126">
        <v>24.6</v>
      </c>
      <c r="Y48" s="126">
        <v>21.7</v>
      </c>
      <c r="Z48" s="117">
        <v>22</v>
      </c>
      <c r="AA48" s="117">
        <v>22.6</v>
      </c>
      <c r="AB48" s="117">
        <v>24.7</v>
      </c>
      <c r="AC48" s="117">
        <v>25.9</v>
      </c>
      <c r="AD48" s="117">
        <v>27</v>
      </c>
      <c r="AE48" s="117">
        <v>27.1</v>
      </c>
      <c r="AF48" s="117">
        <v>27.3</v>
      </c>
      <c r="AG48" s="117">
        <v>26.8</v>
      </c>
      <c r="AH48" s="118">
        <v>27.3</v>
      </c>
      <c r="AI48" s="119">
        <v>26.1</v>
      </c>
      <c r="AJ48" s="119">
        <v>23.9</v>
      </c>
      <c r="AK48" s="119">
        <v>22.5</v>
      </c>
      <c r="AL48" s="119">
        <v>22</v>
      </c>
      <c r="AM48" s="119">
        <v>23.2</v>
      </c>
      <c r="AN48" s="119">
        <v>25.5</v>
      </c>
      <c r="AO48" s="119">
        <v>29.2</v>
      </c>
      <c r="AP48" s="119">
        <v>30.9</v>
      </c>
      <c r="AQ48" s="118">
        <v>29.6</v>
      </c>
      <c r="AR48" s="118">
        <v>28.3</v>
      </c>
      <c r="AS48" s="118">
        <v>27.5</v>
      </c>
      <c r="AT48" s="120">
        <v>27.2</v>
      </c>
      <c r="AU48" s="120">
        <v>26.8</v>
      </c>
      <c r="AV48" s="120">
        <v>24.3</v>
      </c>
      <c r="AW48" s="120">
        <v>19.899999999999999</v>
      </c>
      <c r="AX48" s="120">
        <v>21.4</v>
      </c>
      <c r="AY48" s="120">
        <v>23.2</v>
      </c>
      <c r="AZ48" s="120">
        <v>26.1</v>
      </c>
      <c r="BA48" s="120">
        <v>27.6</v>
      </c>
      <c r="BB48" s="120">
        <v>29.1</v>
      </c>
      <c r="BC48" s="120">
        <v>28.5</v>
      </c>
      <c r="BD48" s="120">
        <v>28</v>
      </c>
      <c r="BE48" s="120">
        <v>26.8</v>
      </c>
      <c r="BF48" s="121">
        <v>27.4</v>
      </c>
      <c r="BG48" s="122">
        <v>25.7</v>
      </c>
      <c r="BH48" s="122">
        <v>24</v>
      </c>
      <c r="BI48" s="122">
        <v>20.7</v>
      </c>
      <c r="BJ48" s="122">
        <v>20.6</v>
      </c>
      <c r="BK48" s="122">
        <v>22.4</v>
      </c>
      <c r="BL48" s="122">
        <v>25.7</v>
      </c>
      <c r="BM48" s="122">
        <v>26.6</v>
      </c>
      <c r="BN48" s="122">
        <v>30.1</v>
      </c>
      <c r="BO48" s="121">
        <v>27.9</v>
      </c>
      <c r="BP48" s="121">
        <v>27.7</v>
      </c>
      <c r="BQ48" s="121">
        <v>27.7</v>
      </c>
      <c r="BR48" s="121">
        <v>27</v>
      </c>
      <c r="BS48" s="122">
        <v>25.9</v>
      </c>
      <c r="BT48" s="122">
        <v>24.7</v>
      </c>
      <c r="BU48" s="122">
        <v>20.3</v>
      </c>
      <c r="BV48" s="122">
        <v>21.2</v>
      </c>
      <c r="BW48" s="122">
        <v>22</v>
      </c>
      <c r="BX48" s="122">
        <v>27</v>
      </c>
      <c r="BY48" s="122">
        <v>27</v>
      </c>
      <c r="BZ48" s="122">
        <v>27.5</v>
      </c>
      <c r="CA48" s="121">
        <v>28.3</v>
      </c>
      <c r="CB48" s="121">
        <v>28</v>
      </c>
      <c r="CC48" s="121">
        <v>27.5</v>
      </c>
    </row>
    <row r="49" spans="1:81" ht="27.6" thickBot="1">
      <c r="A49" s="123" t="s">
        <v>286</v>
      </c>
      <c r="B49" s="124">
        <v>22.5</v>
      </c>
      <c r="C49" s="124">
        <v>23.2</v>
      </c>
      <c r="D49" s="125">
        <v>27.6</v>
      </c>
      <c r="E49" s="126">
        <v>30.5</v>
      </c>
      <c r="F49" s="126">
        <v>30.9</v>
      </c>
      <c r="G49" s="127">
        <v>28</v>
      </c>
      <c r="H49" s="127">
        <v>27.3</v>
      </c>
      <c r="I49" s="127">
        <v>27.3</v>
      </c>
      <c r="J49" s="127">
        <v>27.2</v>
      </c>
      <c r="K49" s="126">
        <v>27.3</v>
      </c>
      <c r="L49" s="126">
        <v>25.4</v>
      </c>
      <c r="M49" s="126">
        <v>22.6</v>
      </c>
      <c r="N49" s="126">
        <v>22.5</v>
      </c>
      <c r="O49" s="126">
        <v>23.2</v>
      </c>
      <c r="P49" s="126">
        <v>27.6</v>
      </c>
      <c r="Q49" s="126">
        <v>30.5</v>
      </c>
      <c r="R49" s="116">
        <v>29.8</v>
      </c>
      <c r="S49" s="116">
        <v>28.3</v>
      </c>
      <c r="T49" s="116">
        <v>27.4</v>
      </c>
      <c r="U49" s="116">
        <v>27.4</v>
      </c>
      <c r="V49" s="116">
        <v>27.6</v>
      </c>
      <c r="W49" s="126">
        <v>27.3</v>
      </c>
      <c r="X49" s="126">
        <v>25.4</v>
      </c>
      <c r="Y49" s="126">
        <v>22.6</v>
      </c>
      <c r="Z49" s="117">
        <v>21.5</v>
      </c>
      <c r="AA49" s="117">
        <v>22.5</v>
      </c>
      <c r="AB49" s="117">
        <v>26.5</v>
      </c>
      <c r="AC49" s="117">
        <v>29.4</v>
      </c>
      <c r="AD49" s="117">
        <v>28.8</v>
      </c>
      <c r="AE49" s="117">
        <v>27.8</v>
      </c>
      <c r="AF49" s="117">
        <v>26.9</v>
      </c>
      <c r="AG49" s="117">
        <v>26.7</v>
      </c>
      <c r="AH49" s="118">
        <v>27</v>
      </c>
      <c r="AI49" s="119">
        <v>26.4</v>
      </c>
      <c r="AJ49" s="119">
        <v>24.1</v>
      </c>
      <c r="AK49" s="119">
        <v>23</v>
      </c>
      <c r="AL49" s="119">
        <v>21.5</v>
      </c>
      <c r="AM49" s="119">
        <v>22.9</v>
      </c>
      <c r="AN49" s="119">
        <v>26.4</v>
      </c>
      <c r="AO49" s="119">
        <v>31.4</v>
      </c>
      <c r="AP49" s="119">
        <v>31.3</v>
      </c>
      <c r="AQ49" s="118">
        <v>29</v>
      </c>
      <c r="AR49" s="118">
        <v>27.5</v>
      </c>
      <c r="AS49" s="118">
        <v>27.1</v>
      </c>
      <c r="AT49" s="120">
        <v>26.9</v>
      </c>
      <c r="AU49" s="120">
        <v>27.4</v>
      </c>
      <c r="AV49" s="120">
        <v>25.1</v>
      </c>
      <c r="AW49" s="120">
        <v>20.3</v>
      </c>
      <c r="AX49" s="120">
        <v>20.8</v>
      </c>
      <c r="AY49" s="120">
        <v>23</v>
      </c>
      <c r="AZ49" s="120">
        <v>28.1</v>
      </c>
      <c r="BA49" s="120">
        <v>31.1</v>
      </c>
      <c r="BB49" s="120">
        <v>30.5</v>
      </c>
      <c r="BC49" s="120">
        <v>29</v>
      </c>
      <c r="BD49" s="120">
        <v>28.8</v>
      </c>
      <c r="BE49" s="120">
        <v>27.1</v>
      </c>
      <c r="BF49" s="121">
        <v>28</v>
      </c>
      <c r="BG49" s="122">
        <v>27</v>
      </c>
      <c r="BH49" s="122">
        <v>24.9</v>
      </c>
      <c r="BI49" s="122">
        <v>21.5</v>
      </c>
      <c r="BJ49" s="122">
        <v>22.1</v>
      </c>
      <c r="BK49" s="122">
        <v>23.2</v>
      </c>
      <c r="BL49" s="122">
        <v>27.4</v>
      </c>
      <c r="BM49" s="122">
        <v>29.3</v>
      </c>
      <c r="BN49" s="122">
        <v>31.3</v>
      </c>
      <c r="BO49" s="121">
        <v>30.6</v>
      </c>
      <c r="BP49" s="121">
        <v>29.3</v>
      </c>
      <c r="BQ49" s="121">
        <v>29.5</v>
      </c>
      <c r="BR49" s="121">
        <v>27.6</v>
      </c>
      <c r="BS49" s="122">
        <v>27</v>
      </c>
      <c r="BT49" s="122">
        <v>25.8</v>
      </c>
      <c r="BU49" s="122">
        <v>21.5</v>
      </c>
      <c r="BV49" s="122">
        <v>21.6</v>
      </c>
      <c r="BW49" s="122">
        <v>22.7</v>
      </c>
      <c r="BX49" s="122">
        <v>29.3</v>
      </c>
      <c r="BY49" s="122">
        <v>29.8</v>
      </c>
      <c r="BZ49" s="122">
        <v>28.2</v>
      </c>
      <c r="CA49" s="121">
        <v>27.9</v>
      </c>
      <c r="CB49" s="121">
        <v>28.1</v>
      </c>
      <c r="CC49" s="121">
        <v>27.6</v>
      </c>
    </row>
    <row r="50" spans="1:81" ht="27.6" thickBot="1">
      <c r="A50" s="123" t="s">
        <v>287</v>
      </c>
      <c r="B50" s="124">
        <v>26.2</v>
      </c>
      <c r="C50" s="124">
        <v>27.2</v>
      </c>
      <c r="D50" s="125">
        <v>30.6</v>
      </c>
      <c r="E50" s="126">
        <v>31.7</v>
      </c>
      <c r="F50" s="126">
        <v>32.6</v>
      </c>
      <c r="G50" s="127">
        <v>30</v>
      </c>
      <c r="H50" s="127">
        <v>28.6</v>
      </c>
      <c r="I50" s="127">
        <v>28.6</v>
      </c>
      <c r="J50" s="127">
        <v>28.1</v>
      </c>
      <c r="K50" s="126">
        <v>28.4</v>
      </c>
      <c r="L50" s="126">
        <v>27.7</v>
      </c>
      <c r="M50" s="126">
        <v>25.8</v>
      </c>
      <c r="N50" s="126">
        <v>26.2</v>
      </c>
      <c r="O50" s="126">
        <v>27.2</v>
      </c>
      <c r="P50" s="126">
        <v>30.6</v>
      </c>
      <c r="Q50" s="126">
        <v>31.7</v>
      </c>
      <c r="R50" s="116">
        <v>29.8</v>
      </c>
      <c r="S50" s="116">
        <v>29.3</v>
      </c>
      <c r="T50" s="116">
        <v>28.1</v>
      </c>
      <c r="U50" s="116">
        <v>28.8</v>
      </c>
      <c r="V50" s="116">
        <v>29.1</v>
      </c>
      <c r="W50" s="126">
        <v>28.4</v>
      </c>
      <c r="X50" s="126">
        <v>27.7</v>
      </c>
      <c r="Y50" s="126">
        <v>25.8</v>
      </c>
      <c r="Z50" s="117">
        <v>27</v>
      </c>
      <c r="AA50" s="117">
        <v>27</v>
      </c>
      <c r="AB50" s="117">
        <v>30.2</v>
      </c>
      <c r="AC50" s="117">
        <v>30.3</v>
      </c>
      <c r="AD50" s="117">
        <v>29.8</v>
      </c>
      <c r="AE50" s="117">
        <v>29.6</v>
      </c>
      <c r="AF50" s="117">
        <v>28.9</v>
      </c>
      <c r="AG50" s="117">
        <v>28.5</v>
      </c>
      <c r="AH50" s="118">
        <v>28.9</v>
      </c>
      <c r="AI50" s="119">
        <v>29.2</v>
      </c>
      <c r="AJ50" s="119">
        <v>27.8</v>
      </c>
      <c r="AK50" s="119">
        <v>27.4</v>
      </c>
      <c r="AL50" s="119">
        <v>27</v>
      </c>
      <c r="AM50" s="119">
        <v>29.6</v>
      </c>
      <c r="AN50" s="119">
        <v>31.6</v>
      </c>
      <c r="AO50" s="119">
        <v>33.200000000000003</v>
      </c>
      <c r="AP50" s="119">
        <v>31.5</v>
      </c>
      <c r="AQ50" s="118">
        <v>30.1</v>
      </c>
      <c r="AR50" s="118">
        <v>29.7</v>
      </c>
      <c r="AS50" s="118">
        <v>28.5</v>
      </c>
      <c r="AT50" s="120">
        <v>28.8</v>
      </c>
      <c r="AU50" s="120">
        <v>29.2</v>
      </c>
      <c r="AV50" s="120">
        <v>27.8</v>
      </c>
      <c r="AW50" s="120">
        <v>25.1</v>
      </c>
      <c r="AX50" s="120">
        <v>28.2</v>
      </c>
      <c r="AY50" s="120">
        <v>29</v>
      </c>
      <c r="AZ50" s="120">
        <v>31.9</v>
      </c>
      <c r="BA50" s="120">
        <v>32.9</v>
      </c>
      <c r="BB50" s="120">
        <v>32.4</v>
      </c>
      <c r="BC50" s="120">
        <v>30.3</v>
      </c>
      <c r="BD50" s="120">
        <v>30.3</v>
      </c>
      <c r="BE50" s="120">
        <v>29.3</v>
      </c>
      <c r="BF50" s="121">
        <v>29.4</v>
      </c>
      <c r="BG50" s="122">
        <v>27.1</v>
      </c>
      <c r="BH50" s="122">
        <v>28</v>
      </c>
      <c r="BI50" s="122">
        <v>26</v>
      </c>
      <c r="BJ50" s="122">
        <v>24.9</v>
      </c>
      <c r="BK50" s="122">
        <v>28</v>
      </c>
      <c r="BL50" s="122">
        <v>31.8</v>
      </c>
      <c r="BM50" s="122">
        <v>29.8</v>
      </c>
      <c r="BN50" s="122">
        <v>31.3</v>
      </c>
      <c r="BO50" s="121">
        <v>30.6</v>
      </c>
      <c r="BP50" s="121">
        <v>29.3</v>
      </c>
      <c r="BQ50" s="121">
        <v>29.5</v>
      </c>
      <c r="BR50" s="121">
        <v>28</v>
      </c>
      <c r="BS50" s="122">
        <v>28.3</v>
      </c>
      <c r="BT50" s="122">
        <v>28.2</v>
      </c>
      <c r="BU50" s="122">
        <v>25.2</v>
      </c>
      <c r="BV50" s="122">
        <v>26.5</v>
      </c>
      <c r="BW50" s="122">
        <v>27.2</v>
      </c>
      <c r="BX50" s="122">
        <v>30.4</v>
      </c>
      <c r="BY50" s="122">
        <v>30.7</v>
      </c>
      <c r="BZ50" s="122">
        <v>29.2</v>
      </c>
      <c r="CA50" s="121">
        <v>29.2</v>
      </c>
      <c r="CB50" s="121">
        <v>29.4</v>
      </c>
      <c r="CC50" s="121">
        <v>28.6</v>
      </c>
    </row>
    <row r="51" spans="1:81" ht="27.6" thickBot="1">
      <c r="A51" s="123" t="s">
        <v>288</v>
      </c>
      <c r="B51" s="124">
        <v>26.2</v>
      </c>
      <c r="C51" s="124">
        <v>27.2</v>
      </c>
      <c r="D51" s="125">
        <v>30.6</v>
      </c>
      <c r="E51" s="126">
        <v>31.7</v>
      </c>
      <c r="F51" s="126">
        <v>32.6</v>
      </c>
      <c r="G51" s="127">
        <v>30</v>
      </c>
      <c r="H51" s="127">
        <v>28.6</v>
      </c>
      <c r="I51" s="127">
        <v>28.6</v>
      </c>
      <c r="J51" s="127">
        <v>28.1</v>
      </c>
      <c r="K51" s="126">
        <v>28.4</v>
      </c>
      <c r="L51" s="126">
        <v>27.7</v>
      </c>
      <c r="M51" s="126">
        <v>25.8</v>
      </c>
      <c r="N51" s="126">
        <v>26.2</v>
      </c>
      <c r="O51" s="126">
        <v>27.2</v>
      </c>
      <c r="P51" s="126">
        <v>30.6</v>
      </c>
      <c r="Q51" s="126">
        <v>31.7</v>
      </c>
      <c r="R51" s="116">
        <v>29.8</v>
      </c>
      <c r="S51" s="116">
        <v>29.3</v>
      </c>
      <c r="T51" s="116">
        <v>28.1</v>
      </c>
      <c r="U51" s="116">
        <v>28.8</v>
      </c>
      <c r="V51" s="116">
        <v>29.1</v>
      </c>
      <c r="W51" s="126">
        <v>28.4</v>
      </c>
      <c r="X51" s="126">
        <v>27.7</v>
      </c>
      <c r="Y51" s="126">
        <v>25.8</v>
      </c>
      <c r="Z51" s="117">
        <v>27</v>
      </c>
      <c r="AA51" s="117">
        <v>27</v>
      </c>
      <c r="AB51" s="117">
        <v>30.2</v>
      </c>
      <c r="AC51" s="117">
        <v>30.3</v>
      </c>
      <c r="AD51" s="117">
        <v>29.8</v>
      </c>
      <c r="AE51" s="117">
        <v>29.6</v>
      </c>
      <c r="AF51" s="117">
        <v>28.9</v>
      </c>
      <c r="AG51" s="117">
        <v>28.5</v>
      </c>
      <c r="AH51" s="118">
        <v>28.9</v>
      </c>
      <c r="AI51" s="119">
        <v>29.2</v>
      </c>
      <c r="AJ51" s="119">
        <v>27.8</v>
      </c>
      <c r="AK51" s="119">
        <v>27.4</v>
      </c>
      <c r="AL51" s="119">
        <v>27</v>
      </c>
      <c r="AM51" s="119">
        <v>29.6</v>
      </c>
      <c r="AN51" s="119">
        <v>31.6</v>
      </c>
      <c r="AO51" s="119">
        <v>33.200000000000003</v>
      </c>
      <c r="AP51" s="119">
        <v>31.5</v>
      </c>
      <c r="AQ51" s="118">
        <v>30.1</v>
      </c>
      <c r="AR51" s="118">
        <v>29.7</v>
      </c>
      <c r="AS51" s="118">
        <v>28.5</v>
      </c>
      <c r="AT51" s="120">
        <v>28.8</v>
      </c>
      <c r="AU51" s="120">
        <v>29.2</v>
      </c>
      <c r="AV51" s="120">
        <v>27.8</v>
      </c>
      <c r="AW51" s="120">
        <v>25.1</v>
      </c>
      <c r="AX51" s="120">
        <v>28.2</v>
      </c>
      <c r="AY51" s="120">
        <v>29</v>
      </c>
      <c r="AZ51" s="120">
        <v>31.9</v>
      </c>
      <c r="BA51" s="120">
        <v>32.9</v>
      </c>
      <c r="BB51" s="120">
        <v>32.4</v>
      </c>
      <c r="BC51" s="120">
        <v>30.3</v>
      </c>
      <c r="BD51" s="120">
        <v>30.3</v>
      </c>
      <c r="BE51" s="120">
        <v>29.3</v>
      </c>
      <c r="BF51" s="121">
        <v>29.4</v>
      </c>
      <c r="BG51" s="122">
        <v>27.1</v>
      </c>
      <c r="BH51" s="122">
        <v>28</v>
      </c>
      <c r="BI51" s="122">
        <v>26</v>
      </c>
      <c r="BJ51" s="122">
        <v>24.9</v>
      </c>
      <c r="BK51" s="122">
        <v>28</v>
      </c>
      <c r="BL51" s="122">
        <v>31.8</v>
      </c>
      <c r="BM51" s="122">
        <v>29.8</v>
      </c>
      <c r="BN51" s="122">
        <v>30.7</v>
      </c>
      <c r="BO51" s="121">
        <v>29.5</v>
      </c>
      <c r="BP51" s="121">
        <v>28.6</v>
      </c>
      <c r="BQ51" s="121">
        <v>28.8</v>
      </c>
      <c r="BR51" s="121">
        <v>28</v>
      </c>
      <c r="BS51" s="122">
        <v>28.3</v>
      </c>
      <c r="BT51" s="122">
        <v>28.2</v>
      </c>
      <c r="BU51" s="122">
        <v>25.2</v>
      </c>
      <c r="BV51" s="122">
        <v>26.5</v>
      </c>
      <c r="BW51" s="122">
        <v>27.2</v>
      </c>
      <c r="BX51" s="122">
        <v>30.4</v>
      </c>
      <c r="BY51" s="122">
        <v>30.7</v>
      </c>
      <c r="BZ51" s="122">
        <v>29.2</v>
      </c>
      <c r="CA51" s="121">
        <v>29.2</v>
      </c>
      <c r="CB51" s="121">
        <v>29.4</v>
      </c>
      <c r="CC51" s="121">
        <v>28.6</v>
      </c>
    </row>
    <row r="52" spans="1:81" ht="27.6" thickBot="1">
      <c r="A52" s="123" t="s">
        <v>289</v>
      </c>
      <c r="B52" s="124">
        <v>25.9</v>
      </c>
      <c r="C52" s="124">
        <v>26.8</v>
      </c>
      <c r="D52" s="125">
        <v>29.5</v>
      </c>
      <c r="E52" s="126">
        <v>30.6</v>
      </c>
      <c r="F52" s="126">
        <v>32.6</v>
      </c>
      <c r="G52" s="127">
        <v>29</v>
      </c>
      <c r="H52" s="127">
        <v>28.2</v>
      </c>
      <c r="I52" s="127">
        <v>28.4</v>
      </c>
      <c r="J52" s="127">
        <v>27.9</v>
      </c>
      <c r="K52" s="126">
        <v>28.2</v>
      </c>
      <c r="L52" s="126">
        <v>27.2</v>
      </c>
      <c r="M52" s="126">
        <v>25.6</v>
      </c>
      <c r="N52" s="126">
        <v>25.9</v>
      </c>
      <c r="O52" s="126">
        <v>26.8</v>
      </c>
      <c r="P52" s="126">
        <v>29.5</v>
      </c>
      <c r="Q52" s="126">
        <v>30.6</v>
      </c>
      <c r="R52" s="116">
        <v>29.4</v>
      </c>
      <c r="S52" s="116">
        <v>28.8</v>
      </c>
      <c r="T52" s="116">
        <v>27.6</v>
      </c>
      <c r="U52" s="116">
        <v>28.3</v>
      </c>
      <c r="V52" s="116">
        <v>28.8</v>
      </c>
      <c r="W52" s="126">
        <v>28.2</v>
      </c>
      <c r="X52" s="126">
        <v>27.2</v>
      </c>
      <c r="Y52" s="126">
        <v>25.6</v>
      </c>
      <c r="Z52" s="117">
        <v>26.2</v>
      </c>
      <c r="AA52" s="117">
        <v>26.6</v>
      </c>
      <c r="AB52" s="117">
        <v>28.9</v>
      </c>
      <c r="AC52" s="117">
        <v>29.2</v>
      </c>
      <c r="AD52" s="117">
        <v>29.3</v>
      </c>
      <c r="AE52" s="117">
        <v>28.7</v>
      </c>
      <c r="AF52" s="117">
        <v>28.1</v>
      </c>
      <c r="AG52" s="117">
        <v>27.8</v>
      </c>
      <c r="AH52" s="118">
        <v>28.7</v>
      </c>
      <c r="AI52" s="119">
        <v>28.5</v>
      </c>
      <c r="AJ52" s="119">
        <v>27.5</v>
      </c>
      <c r="AK52" s="119">
        <v>26.7</v>
      </c>
      <c r="AL52" s="119">
        <v>26.2</v>
      </c>
      <c r="AM52" s="119">
        <v>28.3</v>
      </c>
      <c r="AN52" s="119">
        <v>29.8</v>
      </c>
      <c r="AO52" s="119">
        <v>32.200000000000003</v>
      </c>
      <c r="AP52" s="119">
        <v>31.3</v>
      </c>
      <c r="AQ52" s="118">
        <v>29.4</v>
      </c>
      <c r="AR52" s="118">
        <v>29.4</v>
      </c>
      <c r="AS52" s="118">
        <v>28</v>
      </c>
      <c r="AT52" s="120">
        <v>28.4</v>
      </c>
      <c r="AU52" s="120">
        <v>28.9</v>
      </c>
      <c r="AV52" s="120">
        <v>27.2</v>
      </c>
      <c r="AW52" s="120">
        <v>24.6</v>
      </c>
      <c r="AX52" s="120">
        <v>27</v>
      </c>
      <c r="AY52" s="120">
        <v>27.5</v>
      </c>
      <c r="AZ52" s="120">
        <v>30.5</v>
      </c>
      <c r="BA52" s="120">
        <v>31.1</v>
      </c>
      <c r="BB52" s="120">
        <v>31.7</v>
      </c>
      <c r="BC52" s="120">
        <v>29.8</v>
      </c>
      <c r="BD52" s="120">
        <v>30</v>
      </c>
      <c r="BE52" s="120">
        <v>29</v>
      </c>
      <c r="BF52" s="121">
        <v>29</v>
      </c>
      <c r="BG52" s="122">
        <v>27.1</v>
      </c>
      <c r="BH52" s="122">
        <v>27.3</v>
      </c>
      <c r="BI52" s="122">
        <v>25.3</v>
      </c>
      <c r="BJ52" s="122">
        <v>24.2</v>
      </c>
      <c r="BK52" s="122">
        <v>27</v>
      </c>
      <c r="BL52" s="122">
        <v>30.3</v>
      </c>
      <c r="BM52" s="122">
        <v>29.5</v>
      </c>
      <c r="BN52" s="122">
        <v>30.7</v>
      </c>
      <c r="BO52" s="121">
        <v>29.6</v>
      </c>
      <c r="BP52" s="121">
        <v>28.4</v>
      </c>
      <c r="BQ52" s="121">
        <v>28.7</v>
      </c>
      <c r="BR52" s="121">
        <v>27.8</v>
      </c>
      <c r="BS52" s="122">
        <v>27.7</v>
      </c>
      <c r="BT52" s="122">
        <v>27.4</v>
      </c>
      <c r="BU52" s="122">
        <v>24</v>
      </c>
      <c r="BV52" s="122">
        <v>25.4</v>
      </c>
      <c r="BW52" s="122">
        <v>26.2</v>
      </c>
      <c r="BX52" s="122">
        <v>29.6</v>
      </c>
      <c r="BY52" s="122">
        <v>30.1</v>
      </c>
      <c r="BZ52" s="122">
        <v>28.5</v>
      </c>
      <c r="CA52" s="121">
        <v>28.6</v>
      </c>
      <c r="CB52" s="121">
        <v>29.1</v>
      </c>
      <c r="CC52" s="121">
        <v>28</v>
      </c>
    </row>
    <row r="53" spans="1:81" ht="27.6" thickBot="1">
      <c r="A53" s="123" t="s">
        <v>290</v>
      </c>
      <c r="B53" s="124">
        <v>24.8</v>
      </c>
      <c r="C53" s="124">
        <v>26.3</v>
      </c>
      <c r="D53" s="125">
        <v>30.8</v>
      </c>
      <c r="E53" s="126">
        <v>31</v>
      </c>
      <c r="F53" s="126">
        <v>32.700000000000003</v>
      </c>
      <c r="G53" s="127">
        <v>28.7</v>
      </c>
      <c r="H53" s="127">
        <v>28.4</v>
      </c>
      <c r="I53" s="127">
        <v>28.6</v>
      </c>
      <c r="J53" s="127">
        <v>28.1</v>
      </c>
      <c r="K53" s="126">
        <v>27.8</v>
      </c>
      <c r="L53" s="126">
        <v>26.5</v>
      </c>
      <c r="M53" s="126">
        <v>24.7</v>
      </c>
      <c r="N53" s="126">
        <v>24.8</v>
      </c>
      <c r="O53" s="126">
        <v>26.3</v>
      </c>
      <c r="P53" s="126">
        <v>30.8</v>
      </c>
      <c r="Q53" s="126">
        <v>31</v>
      </c>
      <c r="R53" s="116">
        <v>29.8</v>
      </c>
      <c r="S53" s="116">
        <v>29</v>
      </c>
      <c r="T53" s="116">
        <v>28.1</v>
      </c>
      <c r="U53" s="116">
        <v>28.3</v>
      </c>
      <c r="V53" s="116">
        <v>28.8</v>
      </c>
      <c r="W53" s="126">
        <v>27.8</v>
      </c>
      <c r="X53" s="126">
        <v>26.5</v>
      </c>
      <c r="Y53" s="126">
        <v>24.7</v>
      </c>
      <c r="Z53" s="117">
        <v>25.5</v>
      </c>
      <c r="AA53" s="117">
        <v>26.5</v>
      </c>
      <c r="AB53" s="117">
        <v>29.6</v>
      </c>
      <c r="AC53" s="117">
        <v>30</v>
      </c>
      <c r="AD53" s="117">
        <v>28.8</v>
      </c>
      <c r="AE53" s="117">
        <v>28.5</v>
      </c>
      <c r="AF53" s="117">
        <v>28</v>
      </c>
      <c r="AG53" s="117">
        <v>27.9</v>
      </c>
      <c r="AH53" s="118">
        <v>28.8</v>
      </c>
      <c r="AI53" s="119">
        <v>27.7</v>
      </c>
      <c r="AJ53" s="119">
        <v>26.7</v>
      </c>
      <c r="AK53" s="119">
        <v>25.8</v>
      </c>
      <c r="AL53" s="119">
        <v>25.5</v>
      </c>
      <c r="AM53" s="119">
        <v>28.6</v>
      </c>
      <c r="AN53" s="119">
        <v>31.5</v>
      </c>
      <c r="AO53" s="119">
        <v>33.5</v>
      </c>
      <c r="AP53" s="119">
        <v>31.5</v>
      </c>
      <c r="AQ53" s="118">
        <v>29.5</v>
      </c>
      <c r="AR53" s="118">
        <v>29.1</v>
      </c>
      <c r="AS53" s="118">
        <v>28</v>
      </c>
      <c r="AT53" s="120">
        <v>28.1</v>
      </c>
      <c r="AU53" s="120">
        <v>28.3</v>
      </c>
      <c r="AV53" s="120">
        <v>26.3</v>
      </c>
      <c r="AW53" s="120">
        <v>23.7</v>
      </c>
      <c r="AX53" s="120">
        <v>26.6</v>
      </c>
      <c r="AY53" s="120">
        <v>27.6</v>
      </c>
      <c r="AZ53" s="120">
        <v>32</v>
      </c>
      <c r="BA53" s="120">
        <v>32.200000000000003</v>
      </c>
      <c r="BB53" s="120">
        <v>31.9</v>
      </c>
      <c r="BC53" s="120">
        <v>30.2</v>
      </c>
      <c r="BD53" s="120">
        <v>30.5</v>
      </c>
      <c r="BE53" s="120">
        <v>28.8</v>
      </c>
      <c r="BF53" s="121">
        <v>29</v>
      </c>
      <c r="BG53" s="122">
        <v>26.7</v>
      </c>
      <c r="BH53" s="122">
        <v>26.6</v>
      </c>
      <c r="BI53" s="122">
        <v>24.2</v>
      </c>
      <c r="BJ53" s="122">
        <v>23.9</v>
      </c>
      <c r="BK53" s="122">
        <v>27.1</v>
      </c>
      <c r="BL53" s="122">
        <v>31.5</v>
      </c>
      <c r="BM53" s="122">
        <v>29.3</v>
      </c>
      <c r="BN53" s="122">
        <v>30.9</v>
      </c>
      <c r="BO53" s="121">
        <v>29.7</v>
      </c>
      <c r="BP53" s="121">
        <v>28.9</v>
      </c>
      <c r="BQ53" s="121">
        <v>29.1</v>
      </c>
      <c r="BR53" s="121">
        <v>27.4</v>
      </c>
      <c r="BS53" s="122">
        <v>27.2</v>
      </c>
      <c r="BT53" s="122">
        <v>26.7</v>
      </c>
      <c r="BU53" s="122">
        <v>23.4</v>
      </c>
      <c r="BV53" s="122">
        <v>25.5</v>
      </c>
      <c r="BW53" s="122">
        <v>26.1</v>
      </c>
      <c r="BX53" s="122">
        <v>30</v>
      </c>
      <c r="BY53" s="122">
        <v>30.4</v>
      </c>
      <c r="BZ53" s="122">
        <v>28.7</v>
      </c>
      <c r="CA53" s="121">
        <v>29.5</v>
      </c>
      <c r="CB53" s="121">
        <v>29.4</v>
      </c>
      <c r="CC53" s="121">
        <v>28.1</v>
      </c>
    </row>
    <row r="54" spans="1:81" ht="27.6" thickBot="1">
      <c r="A54" s="123" t="s">
        <v>291</v>
      </c>
      <c r="B54" s="124">
        <v>26.1</v>
      </c>
      <c r="C54" s="124">
        <v>26.6</v>
      </c>
      <c r="D54" s="125">
        <v>29.5</v>
      </c>
      <c r="E54" s="126">
        <v>30.5</v>
      </c>
      <c r="F54" s="126">
        <v>32.200000000000003</v>
      </c>
      <c r="G54" s="127">
        <v>29.2</v>
      </c>
      <c r="H54" s="127">
        <v>28.3</v>
      </c>
      <c r="I54" s="127">
        <v>28.6</v>
      </c>
      <c r="J54" s="127">
        <v>28.1</v>
      </c>
      <c r="K54" s="126">
        <v>28.4</v>
      </c>
      <c r="L54" s="126">
        <v>27.8</v>
      </c>
      <c r="M54" s="126">
        <v>25.8</v>
      </c>
      <c r="N54" s="126">
        <v>26.1</v>
      </c>
      <c r="O54" s="126">
        <v>26.6</v>
      </c>
      <c r="P54" s="126">
        <v>29.5</v>
      </c>
      <c r="Q54" s="126">
        <v>30.5</v>
      </c>
      <c r="R54" s="116">
        <v>29.8</v>
      </c>
      <c r="S54" s="116">
        <v>29.1</v>
      </c>
      <c r="T54" s="116">
        <v>27.8</v>
      </c>
      <c r="U54" s="116">
        <v>28.6</v>
      </c>
      <c r="V54" s="116">
        <v>29</v>
      </c>
      <c r="W54" s="126">
        <v>28.4</v>
      </c>
      <c r="X54" s="126">
        <v>27.8</v>
      </c>
      <c r="Y54" s="126">
        <v>25.8</v>
      </c>
      <c r="Z54" s="117">
        <v>26.1</v>
      </c>
      <c r="AA54" s="117">
        <v>26.4</v>
      </c>
      <c r="AB54" s="117">
        <v>29.1</v>
      </c>
      <c r="AC54" s="117">
        <v>29.7</v>
      </c>
      <c r="AD54" s="117">
        <v>29.6</v>
      </c>
      <c r="AE54" s="117">
        <v>28.9</v>
      </c>
      <c r="AF54" s="117">
        <v>28.3</v>
      </c>
      <c r="AG54" s="117">
        <v>27.6</v>
      </c>
      <c r="AH54" s="118">
        <v>28.4</v>
      </c>
      <c r="AI54" s="119">
        <v>28.6</v>
      </c>
      <c r="AJ54" s="119">
        <v>27.7</v>
      </c>
      <c r="AK54" s="119">
        <v>26.7</v>
      </c>
      <c r="AL54" s="119">
        <v>26.1</v>
      </c>
      <c r="AM54" s="119">
        <v>27.5</v>
      </c>
      <c r="AN54" s="119">
        <v>29.3</v>
      </c>
      <c r="AO54" s="119">
        <v>32.1</v>
      </c>
      <c r="AP54" s="119">
        <v>31.6</v>
      </c>
      <c r="AQ54" s="118">
        <v>30</v>
      </c>
      <c r="AR54" s="118">
        <v>29.2</v>
      </c>
      <c r="AS54" s="118">
        <v>28</v>
      </c>
      <c r="AT54" s="120">
        <v>28.5</v>
      </c>
      <c r="AU54" s="120">
        <v>29.1</v>
      </c>
      <c r="AV54" s="120">
        <v>27.3</v>
      </c>
      <c r="AW54" s="120">
        <v>24.4</v>
      </c>
      <c r="AX54" s="120">
        <v>26.6</v>
      </c>
      <c r="AY54" s="120">
        <v>27.5</v>
      </c>
      <c r="AZ54" s="120">
        <v>30.3</v>
      </c>
      <c r="BA54" s="120">
        <v>31.1</v>
      </c>
      <c r="BB54" s="120">
        <v>31.5</v>
      </c>
      <c r="BC54" s="120">
        <v>30.1</v>
      </c>
      <c r="BD54" s="120">
        <v>29.9</v>
      </c>
      <c r="BE54" s="120">
        <v>28.6</v>
      </c>
      <c r="BF54" s="121">
        <v>28.9</v>
      </c>
      <c r="BG54" s="122">
        <v>27.1</v>
      </c>
      <c r="BH54" s="122">
        <v>27.4</v>
      </c>
      <c r="BI54" s="122">
        <v>25.1</v>
      </c>
      <c r="BJ54" s="122">
        <v>23.8</v>
      </c>
      <c r="BK54" s="122">
        <v>26.1</v>
      </c>
      <c r="BL54" s="122">
        <v>29.9</v>
      </c>
      <c r="BM54" s="122">
        <v>29.1</v>
      </c>
      <c r="BN54" s="122">
        <v>30.9</v>
      </c>
      <c r="BO54" s="121">
        <v>29.7</v>
      </c>
      <c r="BP54" s="121">
        <v>28.9</v>
      </c>
      <c r="BQ54" s="121">
        <v>29.1</v>
      </c>
      <c r="BR54" s="121">
        <v>27.8</v>
      </c>
      <c r="BS54" s="122">
        <v>27.7</v>
      </c>
      <c r="BT54" s="122">
        <v>27.6</v>
      </c>
      <c r="BU54" s="122">
        <v>24.3</v>
      </c>
      <c r="BV54" s="122">
        <v>25.3</v>
      </c>
      <c r="BW54" s="122">
        <v>26.4</v>
      </c>
      <c r="BX54" s="122">
        <v>29.6</v>
      </c>
      <c r="BY54" s="122">
        <v>30.2</v>
      </c>
      <c r="BZ54" s="122">
        <v>29</v>
      </c>
      <c r="CA54" s="121">
        <v>29.2</v>
      </c>
      <c r="CB54" s="121">
        <v>29</v>
      </c>
      <c r="CC54" s="121">
        <v>28.3</v>
      </c>
    </row>
    <row r="55" spans="1:81" ht="27.6" thickBot="1">
      <c r="A55" s="123" t="s">
        <v>292</v>
      </c>
      <c r="B55" s="124">
        <v>26.1</v>
      </c>
      <c r="C55" s="124">
        <v>26.6</v>
      </c>
      <c r="D55" s="125">
        <v>29.5</v>
      </c>
      <c r="E55" s="126">
        <v>30.5</v>
      </c>
      <c r="F55" s="126">
        <v>32.200000000000003</v>
      </c>
      <c r="G55" s="127">
        <v>29.2</v>
      </c>
      <c r="H55" s="127">
        <v>28.3</v>
      </c>
      <c r="I55" s="127">
        <v>28.6</v>
      </c>
      <c r="J55" s="127">
        <v>28.1</v>
      </c>
      <c r="K55" s="126">
        <v>28.4</v>
      </c>
      <c r="L55" s="126">
        <v>27.8</v>
      </c>
      <c r="M55" s="126">
        <v>25.8</v>
      </c>
      <c r="N55" s="126">
        <v>26.1</v>
      </c>
      <c r="O55" s="126">
        <v>26.6</v>
      </c>
      <c r="P55" s="126">
        <v>29.5</v>
      </c>
      <c r="Q55" s="126">
        <v>30.5</v>
      </c>
      <c r="R55" s="116">
        <v>29.8</v>
      </c>
      <c r="S55" s="116">
        <v>29.1</v>
      </c>
      <c r="T55" s="116">
        <v>27.8</v>
      </c>
      <c r="U55" s="116">
        <v>28.6</v>
      </c>
      <c r="V55" s="116">
        <v>29</v>
      </c>
      <c r="W55" s="126">
        <v>28.4</v>
      </c>
      <c r="X55" s="126">
        <v>27.8</v>
      </c>
      <c r="Y55" s="126">
        <v>25.8</v>
      </c>
      <c r="Z55" s="117">
        <v>26.1</v>
      </c>
      <c r="AA55" s="117">
        <v>26.4</v>
      </c>
      <c r="AB55" s="117">
        <v>29.1</v>
      </c>
      <c r="AC55" s="117">
        <v>29.7</v>
      </c>
      <c r="AD55" s="117">
        <v>29.6</v>
      </c>
      <c r="AE55" s="117">
        <v>28.9</v>
      </c>
      <c r="AF55" s="117">
        <v>28.3</v>
      </c>
      <c r="AG55" s="117">
        <v>27.6</v>
      </c>
      <c r="AH55" s="118">
        <v>28.4</v>
      </c>
      <c r="AI55" s="119">
        <v>28.6</v>
      </c>
      <c r="AJ55" s="119">
        <v>27.7</v>
      </c>
      <c r="AK55" s="119">
        <v>26.7</v>
      </c>
      <c r="AL55" s="119">
        <v>26.1</v>
      </c>
      <c r="AM55" s="119">
        <v>27.5</v>
      </c>
      <c r="AN55" s="119">
        <v>29.3</v>
      </c>
      <c r="AO55" s="119">
        <v>32.1</v>
      </c>
      <c r="AP55" s="119">
        <v>31.6</v>
      </c>
      <c r="AQ55" s="118">
        <v>30</v>
      </c>
      <c r="AR55" s="118">
        <v>29.2</v>
      </c>
      <c r="AS55" s="118">
        <v>28</v>
      </c>
      <c r="AT55" s="120">
        <v>28.5</v>
      </c>
      <c r="AU55" s="120">
        <v>29.1</v>
      </c>
      <c r="AV55" s="120">
        <v>27.3</v>
      </c>
      <c r="AW55" s="120">
        <v>24.4</v>
      </c>
      <c r="AX55" s="120">
        <v>26.6</v>
      </c>
      <c r="AY55" s="120">
        <v>27.5</v>
      </c>
      <c r="AZ55" s="120">
        <v>30.3</v>
      </c>
      <c r="BA55" s="120">
        <v>31.1</v>
      </c>
      <c r="BB55" s="120">
        <v>31.5</v>
      </c>
      <c r="BC55" s="120">
        <v>30.1</v>
      </c>
      <c r="BD55" s="120">
        <v>29.9</v>
      </c>
      <c r="BE55" s="120">
        <v>28.6</v>
      </c>
      <c r="BF55" s="121">
        <v>28.9</v>
      </c>
      <c r="BG55" s="122">
        <v>27.1</v>
      </c>
      <c r="BH55" s="122">
        <v>27.4</v>
      </c>
      <c r="BI55" s="122">
        <v>25.1</v>
      </c>
      <c r="BJ55" s="122">
        <v>23.8</v>
      </c>
      <c r="BK55" s="122">
        <v>26.1</v>
      </c>
      <c r="BL55" s="122">
        <v>29.9</v>
      </c>
      <c r="BM55" s="122">
        <v>29.1</v>
      </c>
      <c r="BN55" s="122">
        <v>30.9</v>
      </c>
      <c r="BO55" s="121">
        <v>29.7</v>
      </c>
      <c r="BP55" s="121">
        <v>28.9</v>
      </c>
      <c r="BQ55" s="121">
        <v>29.1</v>
      </c>
      <c r="BR55" s="121">
        <v>27.8</v>
      </c>
      <c r="BS55" s="122">
        <v>27.7</v>
      </c>
      <c r="BT55" s="122">
        <v>27.6</v>
      </c>
      <c r="BU55" s="122">
        <v>24.3</v>
      </c>
      <c r="BV55" s="122">
        <v>25.3</v>
      </c>
      <c r="BW55" s="122">
        <v>26.4</v>
      </c>
      <c r="BX55" s="122">
        <v>29.6</v>
      </c>
      <c r="BY55" s="122">
        <v>30.2</v>
      </c>
      <c r="BZ55" s="122">
        <v>29</v>
      </c>
      <c r="CA55" s="121">
        <v>29.2</v>
      </c>
      <c r="CB55" s="121">
        <v>29</v>
      </c>
      <c r="CC55" s="121">
        <v>28.3</v>
      </c>
    </row>
    <row r="56" spans="1:81" ht="27.6" thickBot="1">
      <c r="A56" s="123" t="s">
        <v>293</v>
      </c>
      <c r="B56" s="124">
        <v>26.1</v>
      </c>
      <c r="C56" s="124">
        <v>26.6</v>
      </c>
      <c r="D56" s="125">
        <v>29.5</v>
      </c>
      <c r="E56" s="126">
        <v>30.5</v>
      </c>
      <c r="F56" s="126">
        <v>32.200000000000003</v>
      </c>
      <c r="G56" s="127">
        <v>29.2</v>
      </c>
      <c r="H56" s="127">
        <v>28.3</v>
      </c>
      <c r="I56" s="127">
        <v>28.6</v>
      </c>
      <c r="J56" s="127">
        <v>28.1</v>
      </c>
      <c r="K56" s="126">
        <v>28.4</v>
      </c>
      <c r="L56" s="126">
        <v>27.8</v>
      </c>
      <c r="M56" s="126">
        <v>25.8</v>
      </c>
      <c r="N56" s="126">
        <v>26.1</v>
      </c>
      <c r="O56" s="126">
        <v>26.6</v>
      </c>
      <c r="P56" s="126">
        <v>29.5</v>
      </c>
      <c r="Q56" s="126">
        <v>30.5</v>
      </c>
      <c r="R56" s="116">
        <v>29.8</v>
      </c>
      <c r="S56" s="116">
        <v>29.1</v>
      </c>
      <c r="T56" s="116">
        <v>27.8</v>
      </c>
      <c r="U56" s="116">
        <v>28.6</v>
      </c>
      <c r="V56" s="116">
        <v>29</v>
      </c>
      <c r="W56" s="126">
        <v>28.4</v>
      </c>
      <c r="X56" s="126">
        <v>27.8</v>
      </c>
      <c r="Y56" s="126">
        <v>25.8</v>
      </c>
      <c r="Z56" s="117">
        <v>26.1</v>
      </c>
      <c r="AA56" s="117">
        <v>26.4</v>
      </c>
      <c r="AB56" s="117">
        <v>29.1</v>
      </c>
      <c r="AC56" s="117">
        <v>29.7</v>
      </c>
      <c r="AD56" s="117">
        <v>29.6</v>
      </c>
      <c r="AE56" s="117">
        <v>28.9</v>
      </c>
      <c r="AF56" s="117">
        <v>28.3</v>
      </c>
      <c r="AG56" s="117">
        <v>27.6</v>
      </c>
      <c r="AH56" s="118">
        <v>28.4</v>
      </c>
      <c r="AI56" s="119">
        <v>28.6</v>
      </c>
      <c r="AJ56" s="119">
        <v>27.7</v>
      </c>
      <c r="AK56" s="119">
        <v>26.7</v>
      </c>
      <c r="AL56" s="119">
        <v>26.1</v>
      </c>
      <c r="AM56" s="119">
        <v>27.5</v>
      </c>
      <c r="AN56" s="119">
        <v>29.3</v>
      </c>
      <c r="AO56" s="119">
        <v>32.1</v>
      </c>
      <c r="AP56" s="119">
        <v>31.6</v>
      </c>
      <c r="AQ56" s="118">
        <v>30</v>
      </c>
      <c r="AR56" s="118">
        <v>29.2</v>
      </c>
      <c r="AS56" s="118">
        <v>28</v>
      </c>
      <c r="AT56" s="120">
        <v>28.5</v>
      </c>
      <c r="AU56" s="120">
        <v>29.1</v>
      </c>
      <c r="AV56" s="120">
        <v>27.3</v>
      </c>
      <c r="AW56" s="120">
        <v>24.4</v>
      </c>
      <c r="AX56" s="120">
        <v>26.6</v>
      </c>
      <c r="AY56" s="120">
        <v>27.5</v>
      </c>
      <c r="AZ56" s="120">
        <v>30.3</v>
      </c>
      <c r="BA56" s="120">
        <v>31.1</v>
      </c>
      <c r="BB56" s="120">
        <v>31.5</v>
      </c>
      <c r="BC56" s="120">
        <v>30.1</v>
      </c>
      <c r="BD56" s="120">
        <v>29.9</v>
      </c>
      <c r="BE56" s="120">
        <v>28.6</v>
      </c>
      <c r="BF56" s="121">
        <v>28.9</v>
      </c>
      <c r="BG56" s="122">
        <v>27.1</v>
      </c>
      <c r="BH56" s="122">
        <v>27.4</v>
      </c>
      <c r="BI56" s="122">
        <v>25.1</v>
      </c>
      <c r="BJ56" s="122">
        <v>23.8</v>
      </c>
      <c r="BK56" s="122">
        <v>26.1</v>
      </c>
      <c r="BL56" s="122">
        <v>29.9</v>
      </c>
      <c r="BM56" s="122">
        <v>29.1</v>
      </c>
      <c r="BN56" s="122">
        <v>29.9</v>
      </c>
      <c r="BO56" s="121">
        <v>29.5</v>
      </c>
      <c r="BP56" s="121">
        <v>28.3</v>
      </c>
      <c r="BQ56" s="121">
        <v>28.5</v>
      </c>
      <c r="BR56" s="121">
        <v>27.8</v>
      </c>
      <c r="BS56" s="122">
        <v>27.7</v>
      </c>
      <c r="BT56" s="122">
        <v>27.6</v>
      </c>
      <c r="BU56" s="122">
        <v>24.3</v>
      </c>
      <c r="BV56" s="122">
        <v>25.3</v>
      </c>
      <c r="BW56" s="122">
        <v>26.4</v>
      </c>
      <c r="BX56" s="122">
        <v>29.6</v>
      </c>
      <c r="BY56" s="122">
        <v>30.2</v>
      </c>
      <c r="BZ56" s="122">
        <v>29</v>
      </c>
      <c r="CA56" s="121">
        <v>29.2</v>
      </c>
      <c r="CB56" s="121">
        <v>29</v>
      </c>
      <c r="CC56" s="121">
        <v>28.3</v>
      </c>
    </row>
    <row r="57" spans="1:81" ht="27.6" thickBot="1">
      <c r="A57" s="123" t="s">
        <v>294</v>
      </c>
      <c r="B57" s="124">
        <v>26.5</v>
      </c>
      <c r="C57" s="124">
        <v>26.6</v>
      </c>
      <c r="D57" s="125">
        <v>29.4</v>
      </c>
      <c r="E57" s="126">
        <v>30.7</v>
      </c>
      <c r="F57" s="126">
        <v>30.9</v>
      </c>
      <c r="G57" s="127">
        <v>29.1</v>
      </c>
      <c r="H57" s="127">
        <v>28.1</v>
      </c>
      <c r="I57" s="127">
        <v>28.2</v>
      </c>
      <c r="J57" s="127">
        <v>27.8</v>
      </c>
      <c r="K57" s="126">
        <v>28.1</v>
      </c>
      <c r="L57" s="126">
        <v>27.5</v>
      </c>
      <c r="M57" s="126">
        <v>25.7</v>
      </c>
      <c r="N57" s="126">
        <v>26.5</v>
      </c>
      <c r="O57" s="126">
        <v>26.6</v>
      </c>
      <c r="P57" s="126">
        <v>29.4</v>
      </c>
      <c r="Q57" s="126">
        <v>30.7</v>
      </c>
      <c r="R57" s="116">
        <v>29.1</v>
      </c>
      <c r="S57" s="116">
        <v>28.9</v>
      </c>
      <c r="T57" s="116">
        <v>27.4</v>
      </c>
      <c r="U57" s="116">
        <v>28.2</v>
      </c>
      <c r="V57" s="116">
        <v>28.3</v>
      </c>
      <c r="W57" s="126">
        <v>28.1</v>
      </c>
      <c r="X57" s="126">
        <v>27.5</v>
      </c>
      <c r="Y57" s="126">
        <v>25.7</v>
      </c>
      <c r="Z57" s="117">
        <v>26.6</v>
      </c>
      <c r="AA57" s="117">
        <v>25.8</v>
      </c>
      <c r="AB57" s="117">
        <v>28.7</v>
      </c>
      <c r="AC57" s="117">
        <v>29.2</v>
      </c>
      <c r="AD57" s="117">
        <v>28.8</v>
      </c>
      <c r="AE57" s="117">
        <v>28.7</v>
      </c>
      <c r="AF57" s="117">
        <v>27.8</v>
      </c>
      <c r="AG57" s="117">
        <v>27.4</v>
      </c>
      <c r="AH57" s="118">
        <v>28</v>
      </c>
      <c r="AI57" s="119">
        <v>28.3</v>
      </c>
      <c r="AJ57" s="119">
        <v>27.1</v>
      </c>
      <c r="AK57" s="119">
        <v>26.9</v>
      </c>
      <c r="AL57" s="119">
        <v>26.6</v>
      </c>
      <c r="AM57" s="119">
        <v>28.2</v>
      </c>
      <c r="AN57" s="119">
        <v>29.5</v>
      </c>
      <c r="AO57" s="119">
        <v>31.5</v>
      </c>
      <c r="AP57" s="119">
        <v>30.3</v>
      </c>
      <c r="AQ57" s="118">
        <v>30.3</v>
      </c>
      <c r="AR57" s="118">
        <v>29.1</v>
      </c>
      <c r="AS57" s="118">
        <v>27.6</v>
      </c>
      <c r="AT57" s="120">
        <v>28.3</v>
      </c>
      <c r="AU57" s="120">
        <v>29</v>
      </c>
      <c r="AV57" s="120">
        <v>27.5</v>
      </c>
      <c r="AW57" s="120">
        <v>24.8</v>
      </c>
      <c r="AX57" s="120">
        <v>27.1</v>
      </c>
      <c r="AY57" s="120">
        <v>27.8</v>
      </c>
      <c r="AZ57" s="120">
        <v>30.2</v>
      </c>
      <c r="BA57" s="120">
        <v>31.1</v>
      </c>
      <c r="BB57" s="120">
        <v>31.4</v>
      </c>
      <c r="BC57" s="120">
        <v>29.5</v>
      </c>
      <c r="BD57" s="120">
        <v>29.7</v>
      </c>
      <c r="BE57" s="120">
        <v>28.2</v>
      </c>
      <c r="BF57" s="121">
        <v>28.5</v>
      </c>
      <c r="BG57" s="122">
        <v>26.5</v>
      </c>
      <c r="BH57" s="122">
        <v>27.4</v>
      </c>
      <c r="BI57" s="122">
        <v>25.4</v>
      </c>
      <c r="BJ57" s="122">
        <v>24.1</v>
      </c>
      <c r="BK57" s="122">
        <v>26.5</v>
      </c>
      <c r="BL57" s="122">
        <v>30.5</v>
      </c>
      <c r="BM57" s="122">
        <v>28.4</v>
      </c>
      <c r="BN57" s="122">
        <v>30</v>
      </c>
      <c r="BO57" s="121">
        <v>29.7</v>
      </c>
      <c r="BP57" s="121">
        <v>28.6</v>
      </c>
      <c r="BQ57" s="121">
        <v>28.7</v>
      </c>
      <c r="BR57" s="121">
        <v>27.3</v>
      </c>
      <c r="BS57" s="122">
        <v>27.3</v>
      </c>
      <c r="BT57" s="122">
        <v>27.5</v>
      </c>
      <c r="BU57" s="122">
        <v>24.4</v>
      </c>
      <c r="BV57" s="122">
        <v>25.5</v>
      </c>
      <c r="BW57" s="122">
        <v>26.5</v>
      </c>
      <c r="BX57" s="122">
        <v>29.3</v>
      </c>
      <c r="BY57" s="122">
        <v>29</v>
      </c>
      <c r="BZ57" s="122">
        <v>28.9</v>
      </c>
      <c r="CA57" s="121">
        <v>29.3</v>
      </c>
      <c r="CB57" s="121">
        <v>28.4</v>
      </c>
      <c r="CC57" s="121">
        <v>27.7</v>
      </c>
    </row>
    <row r="58" spans="1:81" ht="27.6" thickBot="1">
      <c r="A58" s="123" t="s">
        <v>295</v>
      </c>
      <c r="B58" s="124">
        <v>26.6</v>
      </c>
      <c r="C58" s="124">
        <v>27.5</v>
      </c>
      <c r="D58" s="125">
        <v>29.4</v>
      </c>
      <c r="E58" s="126">
        <v>29.9</v>
      </c>
      <c r="F58" s="126">
        <v>31.3</v>
      </c>
      <c r="G58" s="127">
        <v>29.6</v>
      </c>
      <c r="H58" s="127">
        <v>29.2</v>
      </c>
      <c r="I58" s="127">
        <v>29.9</v>
      </c>
      <c r="J58" s="127">
        <v>28.7</v>
      </c>
      <c r="K58" s="126">
        <v>28.1</v>
      </c>
      <c r="L58" s="126">
        <v>28.4</v>
      </c>
      <c r="M58" s="126">
        <v>26.7</v>
      </c>
      <c r="N58" s="126">
        <v>26.6</v>
      </c>
      <c r="O58" s="126">
        <v>27.5</v>
      </c>
      <c r="P58" s="126">
        <v>29.4</v>
      </c>
      <c r="Q58" s="126">
        <v>29.9</v>
      </c>
      <c r="R58" s="116">
        <v>29.5</v>
      </c>
      <c r="S58" s="116">
        <v>30</v>
      </c>
      <c r="T58" s="116">
        <v>28.7</v>
      </c>
      <c r="U58" s="116">
        <v>29.2</v>
      </c>
      <c r="V58" s="116">
        <v>29.3</v>
      </c>
      <c r="W58" s="126">
        <v>28.1</v>
      </c>
      <c r="X58" s="126">
        <v>28.4</v>
      </c>
      <c r="Y58" s="126">
        <v>26.7</v>
      </c>
      <c r="Z58" s="117">
        <v>26.9</v>
      </c>
      <c r="AA58" s="117">
        <v>27</v>
      </c>
      <c r="AB58" s="117">
        <v>29.1</v>
      </c>
      <c r="AC58" s="117">
        <v>29.1</v>
      </c>
      <c r="AD58" s="117">
        <v>29.6</v>
      </c>
      <c r="AE58" s="117">
        <v>29.5</v>
      </c>
      <c r="AF58" s="117">
        <v>29.3</v>
      </c>
      <c r="AG58" s="117">
        <v>28.5</v>
      </c>
      <c r="AH58" s="118">
        <v>29</v>
      </c>
      <c r="AI58" s="119">
        <v>28.8</v>
      </c>
      <c r="AJ58" s="119">
        <v>28.2</v>
      </c>
      <c r="AK58" s="119">
        <v>27.6</v>
      </c>
      <c r="AL58" s="119">
        <v>26.9</v>
      </c>
      <c r="AM58" s="119">
        <v>29.1</v>
      </c>
      <c r="AN58" s="119">
        <v>29.4</v>
      </c>
      <c r="AO58" s="119">
        <v>31.1</v>
      </c>
      <c r="AP58" s="119">
        <v>30.5</v>
      </c>
      <c r="AQ58" s="118">
        <v>29.8</v>
      </c>
      <c r="AR58" s="118">
        <v>29.6</v>
      </c>
      <c r="AS58" s="118">
        <v>28.6</v>
      </c>
      <c r="AT58" s="120">
        <v>28.7</v>
      </c>
      <c r="AU58" s="120">
        <v>29.5</v>
      </c>
      <c r="AV58" s="120">
        <v>28.4</v>
      </c>
      <c r="AW58" s="120">
        <v>26.3</v>
      </c>
      <c r="AX58" s="120">
        <v>28.1</v>
      </c>
      <c r="AY58" s="120">
        <v>28.5</v>
      </c>
      <c r="AZ58" s="120">
        <v>30.1</v>
      </c>
      <c r="BA58" s="120">
        <v>30.3</v>
      </c>
      <c r="BB58" s="120">
        <v>31.2</v>
      </c>
      <c r="BC58" s="120">
        <v>29.9</v>
      </c>
      <c r="BD58" s="120">
        <v>29.8</v>
      </c>
      <c r="BE58" s="120">
        <v>29.4</v>
      </c>
      <c r="BF58" s="121">
        <v>29.1</v>
      </c>
      <c r="BG58" s="122">
        <v>27</v>
      </c>
      <c r="BH58" s="122">
        <v>27.9</v>
      </c>
      <c r="BI58" s="122">
        <v>26.4</v>
      </c>
      <c r="BJ58" s="122">
        <v>24.9</v>
      </c>
      <c r="BK58" s="122">
        <v>27</v>
      </c>
      <c r="BL58" s="122">
        <v>28.8</v>
      </c>
      <c r="BM58" s="122">
        <v>28.9</v>
      </c>
      <c r="BN58" s="122">
        <v>30.4</v>
      </c>
      <c r="BO58" s="121">
        <v>30.1</v>
      </c>
      <c r="BP58" s="121">
        <v>29.1</v>
      </c>
      <c r="BQ58" s="121">
        <v>29.5</v>
      </c>
      <c r="BR58" s="121">
        <v>27.9</v>
      </c>
      <c r="BS58" s="122">
        <v>27.9</v>
      </c>
      <c r="BT58" s="122">
        <v>27.8</v>
      </c>
      <c r="BU58" s="122">
        <v>25.8</v>
      </c>
      <c r="BV58" s="122">
        <v>26.5</v>
      </c>
      <c r="BW58" s="122">
        <v>27.3</v>
      </c>
      <c r="BX58" s="122">
        <v>28.8</v>
      </c>
      <c r="BY58" s="122">
        <v>29.3</v>
      </c>
      <c r="BZ58" s="122">
        <v>28.4</v>
      </c>
      <c r="CA58" s="121">
        <v>29.4</v>
      </c>
      <c r="CB58" s="121">
        <v>29</v>
      </c>
      <c r="CC58" s="121">
        <v>28.8</v>
      </c>
    </row>
    <row r="59" spans="1:81" ht="27.6" thickBot="1">
      <c r="A59" s="123" t="s">
        <v>296</v>
      </c>
      <c r="B59" s="124">
        <v>26.8</v>
      </c>
      <c r="C59" s="124">
        <v>28.1</v>
      </c>
      <c r="D59" s="125">
        <v>30.5</v>
      </c>
      <c r="E59" s="126">
        <v>31.4</v>
      </c>
      <c r="F59" s="126">
        <v>32.4</v>
      </c>
      <c r="G59" s="127">
        <v>30</v>
      </c>
      <c r="H59" s="127">
        <v>29.2</v>
      </c>
      <c r="I59" s="127">
        <v>29.9</v>
      </c>
      <c r="J59" s="127">
        <v>28.7</v>
      </c>
      <c r="K59" s="126">
        <v>28.4</v>
      </c>
      <c r="L59" s="126">
        <v>28</v>
      </c>
      <c r="M59" s="126">
        <v>26.8</v>
      </c>
      <c r="N59" s="126">
        <v>26.8</v>
      </c>
      <c r="O59" s="126">
        <v>28.1</v>
      </c>
      <c r="P59" s="126">
        <v>30.5</v>
      </c>
      <c r="Q59" s="126">
        <v>31.4</v>
      </c>
      <c r="R59" s="116">
        <v>30.4</v>
      </c>
      <c r="S59" s="116">
        <v>30.2</v>
      </c>
      <c r="T59" s="116">
        <v>28.7</v>
      </c>
      <c r="U59" s="116">
        <v>29.3</v>
      </c>
      <c r="V59" s="116">
        <v>29.4</v>
      </c>
      <c r="W59" s="126">
        <v>28.4</v>
      </c>
      <c r="X59" s="126">
        <v>28</v>
      </c>
      <c r="Y59" s="126">
        <v>26.8</v>
      </c>
      <c r="Z59" s="117">
        <v>27.2</v>
      </c>
      <c r="AA59" s="117">
        <v>27.9</v>
      </c>
      <c r="AB59" s="117">
        <v>30</v>
      </c>
      <c r="AC59" s="117">
        <v>29.8</v>
      </c>
      <c r="AD59" s="117">
        <v>29.5</v>
      </c>
      <c r="AE59" s="117">
        <v>29.3</v>
      </c>
      <c r="AF59" s="117">
        <v>29</v>
      </c>
      <c r="AG59" s="117">
        <v>28.5</v>
      </c>
      <c r="AH59" s="118">
        <v>28.9</v>
      </c>
      <c r="AI59" s="119">
        <v>28.6</v>
      </c>
      <c r="AJ59" s="119">
        <v>28.2</v>
      </c>
      <c r="AK59" s="119">
        <v>27.8</v>
      </c>
      <c r="AL59" s="119">
        <v>27.2</v>
      </c>
      <c r="AM59" s="119">
        <v>29.8</v>
      </c>
      <c r="AN59" s="119">
        <v>31.1</v>
      </c>
      <c r="AO59" s="119">
        <v>32.4</v>
      </c>
      <c r="AP59" s="119">
        <v>31.5</v>
      </c>
      <c r="AQ59" s="118">
        <v>29.6</v>
      </c>
      <c r="AR59" s="118">
        <v>29.8</v>
      </c>
      <c r="AS59" s="118">
        <v>28.7</v>
      </c>
      <c r="AT59" s="120">
        <v>28.7</v>
      </c>
      <c r="AU59" s="120">
        <v>29.4</v>
      </c>
      <c r="AV59" s="120">
        <v>27.6</v>
      </c>
      <c r="AW59" s="120">
        <v>26.2</v>
      </c>
      <c r="AX59" s="120">
        <v>28.4</v>
      </c>
      <c r="AY59" s="120">
        <v>28.6</v>
      </c>
      <c r="AZ59" s="120">
        <v>31.1</v>
      </c>
      <c r="BA59" s="120">
        <v>31.3</v>
      </c>
      <c r="BB59" s="120">
        <v>31.9</v>
      </c>
      <c r="BC59" s="120">
        <v>30.3</v>
      </c>
      <c r="BD59" s="120">
        <v>29.8</v>
      </c>
      <c r="BE59" s="120">
        <v>29.4</v>
      </c>
      <c r="BF59" s="121">
        <v>29.2</v>
      </c>
      <c r="BG59" s="122">
        <v>26.7</v>
      </c>
      <c r="BH59" s="122">
        <v>27.4</v>
      </c>
      <c r="BI59" s="122">
        <v>26.2</v>
      </c>
      <c r="BJ59" s="122">
        <v>25.3</v>
      </c>
      <c r="BK59" s="122">
        <v>28.2</v>
      </c>
      <c r="BL59" s="122">
        <v>30.6</v>
      </c>
      <c r="BM59" s="122">
        <v>29.7</v>
      </c>
      <c r="BN59" s="122">
        <v>31</v>
      </c>
      <c r="BO59" s="121">
        <v>30.2</v>
      </c>
      <c r="BP59" s="121">
        <v>29.2</v>
      </c>
      <c r="BQ59" s="121">
        <v>29.6</v>
      </c>
      <c r="BR59" s="121">
        <v>28.2</v>
      </c>
      <c r="BS59" s="122">
        <v>28</v>
      </c>
      <c r="BT59" s="122">
        <v>27.7</v>
      </c>
      <c r="BU59" s="122">
        <v>25.8</v>
      </c>
      <c r="BV59" s="122">
        <v>27.5</v>
      </c>
      <c r="BW59" s="122">
        <v>27.9</v>
      </c>
      <c r="BX59" s="122">
        <v>30</v>
      </c>
      <c r="BY59" s="122">
        <v>30.6</v>
      </c>
      <c r="BZ59" s="122">
        <v>28.8</v>
      </c>
      <c r="CA59" s="121">
        <v>30.1</v>
      </c>
      <c r="CB59" s="121">
        <v>29.7</v>
      </c>
      <c r="CC59" s="121">
        <v>28.9</v>
      </c>
    </row>
    <row r="60" spans="1:81" ht="27.6" thickBot="1">
      <c r="A60" s="123" t="s">
        <v>297</v>
      </c>
      <c r="B60" s="124">
        <v>26.7</v>
      </c>
      <c r="C60" s="124">
        <v>27.6</v>
      </c>
      <c r="D60" s="125">
        <v>30.1</v>
      </c>
      <c r="E60" s="126">
        <v>30.8</v>
      </c>
      <c r="F60" s="126">
        <v>32.1</v>
      </c>
      <c r="G60" s="127">
        <v>30.1</v>
      </c>
      <c r="H60" s="127">
        <v>29.2</v>
      </c>
      <c r="I60" s="127">
        <v>29.8</v>
      </c>
      <c r="J60" s="127">
        <v>28.9</v>
      </c>
      <c r="K60" s="126">
        <v>28.9</v>
      </c>
      <c r="L60" s="126">
        <v>28.3</v>
      </c>
      <c r="M60" s="126">
        <v>26.6</v>
      </c>
      <c r="N60" s="126">
        <v>26.7</v>
      </c>
      <c r="O60" s="126">
        <v>27.6</v>
      </c>
      <c r="P60" s="126">
        <v>30.1</v>
      </c>
      <c r="Q60" s="126">
        <v>30.8</v>
      </c>
      <c r="R60" s="116">
        <v>30.3</v>
      </c>
      <c r="S60" s="116">
        <v>30.1</v>
      </c>
      <c r="T60" s="116">
        <v>28.7</v>
      </c>
      <c r="U60" s="116">
        <v>29.3</v>
      </c>
      <c r="V60" s="116">
        <v>29.7</v>
      </c>
      <c r="W60" s="126">
        <v>28.9</v>
      </c>
      <c r="X60" s="126">
        <v>28.3</v>
      </c>
      <c r="Y60" s="126">
        <v>26.6</v>
      </c>
      <c r="Z60" s="117">
        <v>27.1</v>
      </c>
      <c r="AA60" s="117">
        <v>27.1</v>
      </c>
      <c r="AB60" s="117">
        <v>29.5</v>
      </c>
      <c r="AC60" s="117">
        <v>29.6</v>
      </c>
      <c r="AD60" s="117">
        <v>30</v>
      </c>
      <c r="AE60" s="117">
        <v>29.7</v>
      </c>
      <c r="AF60" s="117">
        <v>29</v>
      </c>
      <c r="AG60" s="117">
        <v>28.5</v>
      </c>
      <c r="AH60" s="118">
        <v>29.2</v>
      </c>
      <c r="AI60" s="119">
        <v>29.1</v>
      </c>
      <c r="AJ60" s="119">
        <v>28.4</v>
      </c>
      <c r="AK60" s="119">
        <v>27.7</v>
      </c>
      <c r="AL60" s="119">
        <v>27.1</v>
      </c>
      <c r="AM60" s="119">
        <v>29.2</v>
      </c>
      <c r="AN60" s="119">
        <v>30.5</v>
      </c>
      <c r="AO60" s="119">
        <v>32.200000000000003</v>
      </c>
      <c r="AP60" s="119">
        <v>31.2</v>
      </c>
      <c r="AQ60" s="118">
        <v>30.2</v>
      </c>
      <c r="AR60" s="118">
        <v>30</v>
      </c>
      <c r="AS60" s="118">
        <v>29</v>
      </c>
      <c r="AT60" s="120">
        <v>29.1</v>
      </c>
      <c r="AU60" s="120">
        <v>29.8</v>
      </c>
      <c r="AV60" s="120">
        <v>28.1</v>
      </c>
      <c r="AW60" s="120">
        <v>26.1</v>
      </c>
      <c r="AX60" s="120">
        <v>28.3</v>
      </c>
      <c r="AY60" s="120">
        <v>28.6</v>
      </c>
      <c r="AZ60" s="120">
        <v>30.7</v>
      </c>
      <c r="BA60" s="120">
        <v>31.5</v>
      </c>
      <c r="BB60" s="120">
        <v>32</v>
      </c>
      <c r="BC60" s="120">
        <v>30.5</v>
      </c>
      <c r="BD60" s="120">
        <v>30.2</v>
      </c>
      <c r="BE60" s="120">
        <v>29.4</v>
      </c>
      <c r="BF60" s="121">
        <v>29.4</v>
      </c>
      <c r="BG60" s="122">
        <v>27.1</v>
      </c>
      <c r="BH60" s="122">
        <v>27.7</v>
      </c>
      <c r="BI60" s="122">
        <v>26.1</v>
      </c>
      <c r="BJ60" s="122">
        <v>24.9</v>
      </c>
      <c r="BK60" s="122">
        <v>27.7</v>
      </c>
      <c r="BL60" s="122">
        <v>30.3</v>
      </c>
      <c r="BM60" s="122">
        <v>29.7</v>
      </c>
      <c r="BN60" s="122">
        <v>30</v>
      </c>
      <c r="BO60" s="121">
        <v>29.7</v>
      </c>
      <c r="BP60" s="121">
        <v>28.6</v>
      </c>
      <c r="BQ60" s="121">
        <v>28.7</v>
      </c>
      <c r="BR60" s="121">
        <v>28.4</v>
      </c>
      <c r="BS60" s="122">
        <v>28.6</v>
      </c>
      <c r="BT60" s="122">
        <v>28.2</v>
      </c>
      <c r="BU60" s="122">
        <v>25.6</v>
      </c>
      <c r="BV60" s="122">
        <v>27.3</v>
      </c>
      <c r="BW60" s="122">
        <v>27.6</v>
      </c>
      <c r="BX60" s="122">
        <v>30.2</v>
      </c>
      <c r="BY60" s="122">
        <v>30.4</v>
      </c>
      <c r="BZ60" s="122">
        <v>29.1</v>
      </c>
      <c r="CA60" s="121">
        <v>30.1</v>
      </c>
      <c r="CB60" s="121">
        <v>29.4</v>
      </c>
      <c r="CC60" s="121">
        <v>28.9</v>
      </c>
    </row>
    <row r="61" spans="1:81" ht="27.6" thickBot="1">
      <c r="A61" s="123" t="s">
        <v>298</v>
      </c>
      <c r="B61" s="124">
        <v>26.6</v>
      </c>
      <c r="C61" s="124">
        <v>27.5</v>
      </c>
      <c r="D61" s="125">
        <v>29.4</v>
      </c>
      <c r="E61" s="126">
        <v>29.9</v>
      </c>
      <c r="F61" s="126">
        <v>31.3</v>
      </c>
      <c r="G61" s="127">
        <v>29.6</v>
      </c>
      <c r="H61" s="127">
        <v>29.2</v>
      </c>
      <c r="I61" s="127">
        <v>29.9</v>
      </c>
      <c r="J61" s="127">
        <v>28.7</v>
      </c>
      <c r="K61" s="126">
        <v>28.1</v>
      </c>
      <c r="L61" s="126">
        <v>28.4</v>
      </c>
      <c r="M61" s="126">
        <v>26.7</v>
      </c>
      <c r="N61" s="126">
        <v>26.6</v>
      </c>
      <c r="O61" s="126">
        <v>27.5</v>
      </c>
      <c r="P61" s="126">
        <v>29.4</v>
      </c>
      <c r="Q61" s="126">
        <v>29.9</v>
      </c>
      <c r="R61" s="116">
        <v>29.5</v>
      </c>
      <c r="S61" s="116">
        <v>30</v>
      </c>
      <c r="T61" s="116">
        <v>28.7</v>
      </c>
      <c r="U61" s="116">
        <v>29.2</v>
      </c>
      <c r="V61" s="116">
        <v>29.3</v>
      </c>
      <c r="W61" s="126">
        <v>28.1</v>
      </c>
      <c r="X61" s="126">
        <v>28.4</v>
      </c>
      <c r="Y61" s="126">
        <v>26.7</v>
      </c>
      <c r="Z61" s="117">
        <v>26.9</v>
      </c>
      <c r="AA61" s="117">
        <v>27</v>
      </c>
      <c r="AB61" s="117">
        <v>29.1</v>
      </c>
      <c r="AC61" s="117">
        <v>29.1</v>
      </c>
      <c r="AD61" s="117">
        <v>29.6</v>
      </c>
      <c r="AE61" s="117">
        <v>29.5</v>
      </c>
      <c r="AF61" s="117">
        <v>29.3</v>
      </c>
      <c r="AG61" s="117">
        <v>28.5</v>
      </c>
      <c r="AH61" s="118">
        <v>29</v>
      </c>
      <c r="AI61" s="119">
        <v>28.8</v>
      </c>
      <c r="AJ61" s="119">
        <v>28.2</v>
      </c>
      <c r="AK61" s="119">
        <v>27.6</v>
      </c>
      <c r="AL61" s="119">
        <v>26.9</v>
      </c>
      <c r="AM61" s="119">
        <v>29.1</v>
      </c>
      <c r="AN61" s="119">
        <v>29.4</v>
      </c>
      <c r="AO61" s="119">
        <v>31.1</v>
      </c>
      <c r="AP61" s="119">
        <v>30.5</v>
      </c>
      <c r="AQ61" s="118">
        <v>29.8</v>
      </c>
      <c r="AR61" s="118">
        <v>29.6</v>
      </c>
      <c r="AS61" s="118">
        <v>28.6</v>
      </c>
      <c r="AT61" s="120">
        <v>28.7</v>
      </c>
      <c r="AU61" s="120">
        <v>29.5</v>
      </c>
      <c r="AV61" s="120">
        <v>28.4</v>
      </c>
      <c r="AW61" s="120">
        <v>26.3</v>
      </c>
      <c r="AX61" s="120">
        <v>28.1</v>
      </c>
      <c r="AY61" s="120">
        <v>28.5</v>
      </c>
      <c r="AZ61" s="120">
        <v>30.1</v>
      </c>
      <c r="BA61" s="120">
        <v>30.3</v>
      </c>
      <c r="BB61" s="120">
        <v>31.2</v>
      </c>
      <c r="BC61" s="120">
        <v>29.9</v>
      </c>
      <c r="BD61" s="120">
        <v>29.8</v>
      </c>
      <c r="BE61" s="120">
        <v>29.4</v>
      </c>
      <c r="BF61" s="121">
        <v>29.1</v>
      </c>
      <c r="BG61" s="122">
        <v>27</v>
      </c>
      <c r="BH61" s="122">
        <v>27.9</v>
      </c>
      <c r="BI61" s="122">
        <v>26.4</v>
      </c>
      <c r="BJ61" s="122">
        <v>24.9</v>
      </c>
      <c r="BK61" s="122">
        <v>27</v>
      </c>
      <c r="BL61" s="122">
        <v>28.8</v>
      </c>
      <c r="BM61" s="122">
        <v>28.9</v>
      </c>
      <c r="BN61" s="122">
        <v>30</v>
      </c>
      <c r="BO61" s="121">
        <v>29.7</v>
      </c>
      <c r="BP61" s="121">
        <v>28.6</v>
      </c>
      <c r="BQ61" s="121">
        <v>28.7</v>
      </c>
      <c r="BR61" s="121">
        <v>27.9</v>
      </c>
      <c r="BS61" s="122">
        <v>27.9</v>
      </c>
      <c r="BT61" s="122">
        <v>27.8</v>
      </c>
      <c r="BU61" s="122">
        <v>25.8</v>
      </c>
      <c r="BV61" s="122">
        <v>26.5</v>
      </c>
      <c r="BW61" s="122">
        <v>27.3</v>
      </c>
      <c r="BX61" s="122">
        <v>28.8</v>
      </c>
      <c r="BY61" s="122">
        <v>29.3</v>
      </c>
      <c r="BZ61" s="122">
        <v>28.4</v>
      </c>
      <c r="CA61" s="121">
        <v>29.4</v>
      </c>
      <c r="CB61" s="121">
        <v>29</v>
      </c>
      <c r="CC61" s="121">
        <v>28.8</v>
      </c>
    </row>
    <row r="62" spans="1:81" ht="27.6" thickBot="1">
      <c r="A62" s="123" t="s">
        <v>299</v>
      </c>
      <c r="B62" s="124">
        <v>26.6</v>
      </c>
      <c r="C62" s="124">
        <v>27.5</v>
      </c>
      <c r="D62" s="125">
        <v>29.4</v>
      </c>
      <c r="E62" s="126">
        <v>29.9</v>
      </c>
      <c r="F62" s="126">
        <v>31.3</v>
      </c>
      <c r="G62" s="127">
        <v>29.6</v>
      </c>
      <c r="H62" s="127">
        <v>29.2</v>
      </c>
      <c r="I62" s="127">
        <v>29.9</v>
      </c>
      <c r="J62" s="127">
        <v>28.7</v>
      </c>
      <c r="K62" s="126">
        <v>28.1</v>
      </c>
      <c r="L62" s="126">
        <v>28.4</v>
      </c>
      <c r="M62" s="126">
        <v>26.7</v>
      </c>
      <c r="N62" s="126">
        <v>26.6</v>
      </c>
      <c r="O62" s="126">
        <v>27.5</v>
      </c>
      <c r="P62" s="126">
        <v>29.4</v>
      </c>
      <c r="Q62" s="126">
        <v>29.9</v>
      </c>
      <c r="R62" s="116">
        <v>29.5</v>
      </c>
      <c r="S62" s="116">
        <v>30</v>
      </c>
      <c r="T62" s="116">
        <v>28.7</v>
      </c>
      <c r="U62" s="116">
        <v>29.2</v>
      </c>
      <c r="V62" s="116">
        <v>29.3</v>
      </c>
      <c r="W62" s="126">
        <v>28.1</v>
      </c>
      <c r="X62" s="126">
        <v>28.4</v>
      </c>
      <c r="Y62" s="126">
        <v>26.7</v>
      </c>
      <c r="Z62" s="117">
        <v>26.9</v>
      </c>
      <c r="AA62" s="117">
        <v>27</v>
      </c>
      <c r="AB62" s="117">
        <v>29.1</v>
      </c>
      <c r="AC62" s="117">
        <v>29.1</v>
      </c>
      <c r="AD62" s="117">
        <v>29.6</v>
      </c>
      <c r="AE62" s="117">
        <v>29.5</v>
      </c>
      <c r="AF62" s="117">
        <v>29.3</v>
      </c>
      <c r="AG62" s="117">
        <v>28.5</v>
      </c>
      <c r="AH62" s="118">
        <v>29</v>
      </c>
      <c r="AI62" s="119">
        <v>28.8</v>
      </c>
      <c r="AJ62" s="119">
        <v>28.2</v>
      </c>
      <c r="AK62" s="119">
        <v>27.6</v>
      </c>
      <c r="AL62" s="119">
        <v>26.9</v>
      </c>
      <c r="AM62" s="119">
        <v>29.1</v>
      </c>
      <c r="AN62" s="119">
        <v>29.4</v>
      </c>
      <c r="AO62" s="119">
        <v>31.1</v>
      </c>
      <c r="AP62" s="119">
        <v>30.5</v>
      </c>
      <c r="AQ62" s="118">
        <v>29.8</v>
      </c>
      <c r="AR62" s="118">
        <v>29.6</v>
      </c>
      <c r="AS62" s="118">
        <v>28.6</v>
      </c>
      <c r="AT62" s="120">
        <v>28.7</v>
      </c>
      <c r="AU62" s="120">
        <v>29.5</v>
      </c>
      <c r="AV62" s="120">
        <v>28.4</v>
      </c>
      <c r="AW62" s="120">
        <v>26.3</v>
      </c>
      <c r="AX62" s="120">
        <v>28.1</v>
      </c>
      <c r="AY62" s="120">
        <v>28.5</v>
      </c>
      <c r="AZ62" s="120">
        <v>30.1</v>
      </c>
      <c r="BA62" s="120">
        <v>30.3</v>
      </c>
      <c r="BB62" s="120">
        <v>31.2</v>
      </c>
      <c r="BC62" s="120">
        <v>29.9</v>
      </c>
      <c r="BD62" s="120">
        <v>29.8</v>
      </c>
      <c r="BE62" s="120">
        <v>29.4</v>
      </c>
      <c r="BF62" s="121">
        <v>29.1</v>
      </c>
      <c r="BG62" s="122">
        <v>27</v>
      </c>
      <c r="BH62" s="122">
        <v>27.9</v>
      </c>
      <c r="BI62" s="122">
        <v>26.4</v>
      </c>
      <c r="BJ62" s="122">
        <v>24.9</v>
      </c>
      <c r="BK62" s="122">
        <v>27</v>
      </c>
      <c r="BL62" s="122">
        <v>28.8</v>
      </c>
      <c r="BM62" s="122">
        <v>28.9</v>
      </c>
      <c r="BN62" s="122">
        <v>30</v>
      </c>
      <c r="BO62" s="121">
        <v>29.7</v>
      </c>
      <c r="BP62" s="121">
        <v>28.6</v>
      </c>
      <c r="BQ62" s="121">
        <v>28.7</v>
      </c>
      <c r="BR62" s="121">
        <v>27.9</v>
      </c>
      <c r="BS62" s="122">
        <v>27.9</v>
      </c>
      <c r="BT62" s="122">
        <v>27.8</v>
      </c>
      <c r="BU62" s="122">
        <v>25.8</v>
      </c>
      <c r="BV62" s="122">
        <v>26.5</v>
      </c>
      <c r="BW62" s="122">
        <v>27.3</v>
      </c>
      <c r="BX62" s="122">
        <v>28.8</v>
      </c>
      <c r="BY62" s="122">
        <v>29.3</v>
      </c>
      <c r="BZ62" s="122">
        <v>28.4</v>
      </c>
      <c r="CA62" s="121">
        <v>29.4</v>
      </c>
      <c r="CB62" s="121">
        <v>29</v>
      </c>
      <c r="CC62" s="121">
        <v>28.8</v>
      </c>
    </row>
    <row r="63" spans="1:81" ht="27.6" thickBot="1">
      <c r="A63" s="123" t="s">
        <v>300</v>
      </c>
      <c r="B63" s="124">
        <v>26.6</v>
      </c>
      <c r="C63" s="124">
        <v>27.5</v>
      </c>
      <c r="D63" s="125">
        <v>29.4</v>
      </c>
      <c r="E63" s="126">
        <v>29.9</v>
      </c>
      <c r="F63" s="126">
        <v>31.3</v>
      </c>
      <c r="G63" s="127">
        <v>29.6</v>
      </c>
      <c r="H63" s="127">
        <v>29.2</v>
      </c>
      <c r="I63" s="127">
        <v>29.9</v>
      </c>
      <c r="J63" s="127">
        <v>28.7</v>
      </c>
      <c r="K63" s="126">
        <v>28.1</v>
      </c>
      <c r="L63" s="126">
        <v>28.4</v>
      </c>
      <c r="M63" s="126">
        <v>26.7</v>
      </c>
      <c r="N63" s="126">
        <v>26.6</v>
      </c>
      <c r="O63" s="126">
        <v>27.5</v>
      </c>
      <c r="P63" s="126">
        <v>29.4</v>
      </c>
      <c r="Q63" s="126">
        <v>29.9</v>
      </c>
      <c r="R63" s="116">
        <v>29.5</v>
      </c>
      <c r="S63" s="116">
        <v>30</v>
      </c>
      <c r="T63" s="116">
        <v>28.7</v>
      </c>
      <c r="U63" s="116">
        <v>29.2</v>
      </c>
      <c r="V63" s="116">
        <v>29.3</v>
      </c>
      <c r="W63" s="126">
        <v>28.1</v>
      </c>
      <c r="X63" s="126">
        <v>28.4</v>
      </c>
      <c r="Y63" s="126">
        <v>26.7</v>
      </c>
      <c r="Z63" s="117">
        <v>26.9</v>
      </c>
      <c r="AA63" s="117">
        <v>27</v>
      </c>
      <c r="AB63" s="117">
        <v>29.1</v>
      </c>
      <c r="AC63" s="117">
        <v>29.1</v>
      </c>
      <c r="AD63" s="117">
        <v>29.6</v>
      </c>
      <c r="AE63" s="117">
        <v>29.5</v>
      </c>
      <c r="AF63" s="117">
        <v>29.3</v>
      </c>
      <c r="AG63" s="117">
        <v>28.5</v>
      </c>
      <c r="AH63" s="118">
        <v>29</v>
      </c>
      <c r="AI63" s="119">
        <v>28.8</v>
      </c>
      <c r="AJ63" s="119">
        <v>28.2</v>
      </c>
      <c r="AK63" s="119">
        <v>27.6</v>
      </c>
      <c r="AL63" s="119">
        <v>26.9</v>
      </c>
      <c r="AM63" s="119">
        <v>29.1</v>
      </c>
      <c r="AN63" s="119">
        <v>29.4</v>
      </c>
      <c r="AO63" s="119">
        <v>31.1</v>
      </c>
      <c r="AP63" s="119">
        <v>30.5</v>
      </c>
      <c r="AQ63" s="118">
        <v>29.8</v>
      </c>
      <c r="AR63" s="118">
        <v>29.6</v>
      </c>
      <c r="AS63" s="118">
        <v>28.6</v>
      </c>
      <c r="AT63" s="120">
        <v>28.7</v>
      </c>
      <c r="AU63" s="120">
        <v>29.5</v>
      </c>
      <c r="AV63" s="120">
        <v>28.4</v>
      </c>
      <c r="AW63" s="120">
        <v>26.3</v>
      </c>
      <c r="AX63" s="120">
        <v>28.1</v>
      </c>
      <c r="AY63" s="120">
        <v>28.5</v>
      </c>
      <c r="AZ63" s="120">
        <v>30.1</v>
      </c>
      <c r="BA63" s="120">
        <v>30.3</v>
      </c>
      <c r="BB63" s="120">
        <v>31.2</v>
      </c>
      <c r="BC63" s="120">
        <v>29.9</v>
      </c>
      <c r="BD63" s="120">
        <v>29.8</v>
      </c>
      <c r="BE63" s="120">
        <v>29.4</v>
      </c>
      <c r="BF63" s="121">
        <v>29.1</v>
      </c>
      <c r="BG63" s="122">
        <v>27</v>
      </c>
      <c r="BH63" s="122">
        <v>27.9</v>
      </c>
      <c r="BI63" s="122">
        <v>26.4</v>
      </c>
      <c r="BJ63" s="122">
        <v>24.9</v>
      </c>
      <c r="BK63" s="122">
        <v>27</v>
      </c>
      <c r="BL63" s="122">
        <v>28.8</v>
      </c>
      <c r="BM63" s="122">
        <v>28.9</v>
      </c>
      <c r="BN63" s="122">
        <v>30</v>
      </c>
      <c r="BO63" s="121">
        <v>29.7</v>
      </c>
      <c r="BP63" s="121">
        <v>28.6</v>
      </c>
      <c r="BQ63" s="121">
        <v>28.7</v>
      </c>
      <c r="BR63" s="121">
        <v>27.9</v>
      </c>
      <c r="BS63" s="122">
        <v>27.9</v>
      </c>
      <c r="BT63" s="122">
        <v>27.8</v>
      </c>
      <c r="BU63" s="122">
        <v>25.8</v>
      </c>
      <c r="BV63" s="122">
        <v>26.5</v>
      </c>
      <c r="BW63" s="122">
        <v>27.3</v>
      </c>
      <c r="BX63" s="122">
        <v>28.8</v>
      </c>
      <c r="BY63" s="122">
        <v>29.3</v>
      </c>
      <c r="BZ63" s="122">
        <v>28.4</v>
      </c>
      <c r="CA63" s="121">
        <v>29.4</v>
      </c>
      <c r="CB63" s="121">
        <v>29</v>
      </c>
      <c r="CC63" s="121">
        <v>28.8</v>
      </c>
    </row>
    <row r="64" spans="1:81" ht="27.6" thickBot="1">
      <c r="A64" s="123" t="s">
        <v>301</v>
      </c>
      <c r="B64" s="124">
        <v>26.6</v>
      </c>
      <c r="C64" s="124">
        <v>27.5</v>
      </c>
      <c r="D64" s="125">
        <v>29.4</v>
      </c>
      <c r="E64" s="126">
        <v>29.9</v>
      </c>
      <c r="F64" s="126">
        <v>31.3</v>
      </c>
      <c r="G64" s="127">
        <v>29.6</v>
      </c>
      <c r="H64" s="127">
        <v>29.2</v>
      </c>
      <c r="I64" s="127">
        <v>29.9</v>
      </c>
      <c r="J64" s="127">
        <v>28.7</v>
      </c>
      <c r="K64" s="126">
        <v>28.1</v>
      </c>
      <c r="L64" s="126">
        <v>28.4</v>
      </c>
      <c r="M64" s="126">
        <v>26.7</v>
      </c>
      <c r="N64" s="126">
        <v>26.6</v>
      </c>
      <c r="O64" s="126">
        <v>27.5</v>
      </c>
      <c r="P64" s="126">
        <v>29.4</v>
      </c>
      <c r="Q64" s="126">
        <v>29.9</v>
      </c>
      <c r="R64" s="116">
        <v>29.5</v>
      </c>
      <c r="S64" s="116">
        <v>30</v>
      </c>
      <c r="T64" s="116">
        <v>28.7</v>
      </c>
      <c r="U64" s="116">
        <v>29.2</v>
      </c>
      <c r="V64" s="116">
        <v>29.3</v>
      </c>
      <c r="W64" s="126">
        <v>28.1</v>
      </c>
      <c r="X64" s="126">
        <v>28.4</v>
      </c>
      <c r="Y64" s="126">
        <v>26.7</v>
      </c>
      <c r="Z64" s="117">
        <v>26.9</v>
      </c>
      <c r="AA64" s="117">
        <v>27</v>
      </c>
      <c r="AB64" s="117">
        <v>29.1</v>
      </c>
      <c r="AC64" s="117">
        <v>29.1</v>
      </c>
      <c r="AD64" s="117">
        <v>29.6</v>
      </c>
      <c r="AE64" s="117">
        <v>29.5</v>
      </c>
      <c r="AF64" s="117">
        <v>29.3</v>
      </c>
      <c r="AG64" s="117">
        <v>28.5</v>
      </c>
      <c r="AH64" s="118">
        <v>29</v>
      </c>
      <c r="AI64" s="119">
        <v>28.8</v>
      </c>
      <c r="AJ64" s="119">
        <v>28.2</v>
      </c>
      <c r="AK64" s="119">
        <v>27.6</v>
      </c>
      <c r="AL64" s="119">
        <v>26.9</v>
      </c>
      <c r="AM64" s="119">
        <v>29.1</v>
      </c>
      <c r="AN64" s="119">
        <v>29.4</v>
      </c>
      <c r="AO64" s="119">
        <v>31.1</v>
      </c>
      <c r="AP64" s="119">
        <v>30.5</v>
      </c>
      <c r="AQ64" s="118">
        <v>29.8</v>
      </c>
      <c r="AR64" s="118">
        <v>29.6</v>
      </c>
      <c r="AS64" s="118">
        <v>28.6</v>
      </c>
      <c r="AT64" s="120">
        <v>28.7</v>
      </c>
      <c r="AU64" s="120">
        <v>29.5</v>
      </c>
      <c r="AV64" s="120">
        <v>28.4</v>
      </c>
      <c r="AW64" s="120">
        <v>26.3</v>
      </c>
      <c r="AX64" s="120">
        <v>28.1</v>
      </c>
      <c r="AY64" s="120">
        <v>28.5</v>
      </c>
      <c r="AZ64" s="120">
        <v>30.1</v>
      </c>
      <c r="BA64" s="120">
        <v>30.3</v>
      </c>
      <c r="BB64" s="120">
        <v>31.2</v>
      </c>
      <c r="BC64" s="120">
        <v>29.9</v>
      </c>
      <c r="BD64" s="120">
        <v>29.8</v>
      </c>
      <c r="BE64" s="120">
        <v>29.4</v>
      </c>
      <c r="BF64" s="121">
        <v>29.1</v>
      </c>
      <c r="BG64" s="122">
        <v>27</v>
      </c>
      <c r="BH64" s="122">
        <v>27.9</v>
      </c>
      <c r="BI64" s="122">
        <v>26.4</v>
      </c>
      <c r="BJ64" s="122">
        <v>24.9</v>
      </c>
      <c r="BK64" s="122">
        <v>27</v>
      </c>
      <c r="BL64" s="122">
        <v>28.8</v>
      </c>
      <c r="BM64" s="122">
        <v>28.9</v>
      </c>
      <c r="BN64" s="122">
        <v>29.8</v>
      </c>
      <c r="BO64" s="121">
        <v>29.3</v>
      </c>
      <c r="BP64" s="121">
        <v>28.7</v>
      </c>
      <c r="BQ64" s="121">
        <v>28.7</v>
      </c>
      <c r="BR64" s="121">
        <v>27.9</v>
      </c>
      <c r="BS64" s="122">
        <v>27.9</v>
      </c>
      <c r="BT64" s="122">
        <v>27.8</v>
      </c>
      <c r="BU64" s="122">
        <v>25.8</v>
      </c>
      <c r="BV64" s="122">
        <v>26.5</v>
      </c>
      <c r="BW64" s="122">
        <v>27.3</v>
      </c>
      <c r="BX64" s="122">
        <v>28.8</v>
      </c>
      <c r="BY64" s="122">
        <v>29.3</v>
      </c>
      <c r="BZ64" s="122">
        <v>28.4</v>
      </c>
      <c r="CA64" s="121">
        <v>29.4</v>
      </c>
      <c r="CB64" s="121">
        <v>29</v>
      </c>
      <c r="CC64" s="121">
        <v>28.8</v>
      </c>
    </row>
    <row r="65" spans="1:81" ht="27.6" thickBot="1">
      <c r="A65" s="123" t="s">
        <v>302</v>
      </c>
      <c r="B65" s="124">
        <v>26</v>
      </c>
      <c r="C65" s="124">
        <v>26.4</v>
      </c>
      <c r="D65" s="125">
        <v>28.4</v>
      </c>
      <c r="E65" s="126">
        <v>29.2</v>
      </c>
      <c r="F65" s="126">
        <v>30.3</v>
      </c>
      <c r="G65" s="127">
        <v>28.9</v>
      </c>
      <c r="H65" s="127">
        <v>28.5</v>
      </c>
      <c r="I65" s="127">
        <v>29</v>
      </c>
      <c r="J65" s="127">
        <v>28.4</v>
      </c>
      <c r="K65" s="126">
        <v>27.4</v>
      </c>
      <c r="L65" s="126">
        <v>27.7</v>
      </c>
      <c r="M65" s="126">
        <v>26.7</v>
      </c>
      <c r="N65" s="126">
        <v>26</v>
      </c>
      <c r="O65" s="126">
        <v>26.4</v>
      </c>
      <c r="P65" s="126">
        <v>28.4</v>
      </c>
      <c r="Q65" s="126">
        <v>29.2</v>
      </c>
      <c r="R65" s="116">
        <v>28.7</v>
      </c>
      <c r="S65" s="116">
        <v>28.9</v>
      </c>
      <c r="T65" s="116">
        <v>27.5</v>
      </c>
      <c r="U65" s="116">
        <v>28.5</v>
      </c>
      <c r="V65" s="116">
        <v>29.2</v>
      </c>
      <c r="W65" s="126">
        <v>27.4</v>
      </c>
      <c r="X65" s="126">
        <v>27.7</v>
      </c>
      <c r="Y65" s="126">
        <v>26.7</v>
      </c>
      <c r="Z65" s="117">
        <v>26</v>
      </c>
      <c r="AA65" s="117">
        <v>26.2</v>
      </c>
      <c r="AB65" s="117">
        <v>28.6</v>
      </c>
      <c r="AC65" s="117">
        <v>28.6</v>
      </c>
      <c r="AD65" s="117">
        <v>29.1</v>
      </c>
      <c r="AE65" s="117">
        <v>28.3</v>
      </c>
      <c r="AF65" s="117">
        <v>28</v>
      </c>
      <c r="AG65" s="117">
        <v>26.8</v>
      </c>
      <c r="AH65" s="118">
        <v>28</v>
      </c>
      <c r="AI65" s="119">
        <v>27.7</v>
      </c>
      <c r="AJ65" s="119">
        <v>27.4</v>
      </c>
      <c r="AK65" s="119">
        <v>26.9</v>
      </c>
      <c r="AL65" s="119">
        <v>26</v>
      </c>
      <c r="AM65" s="119">
        <v>27.8</v>
      </c>
      <c r="AN65" s="119">
        <v>28.6</v>
      </c>
      <c r="AO65" s="119">
        <v>30.7</v>
      </c>
      <c r="AP65" s="119">
        <v>30.6</v>
      </c>
      <c r="AQ65" s="118">
        <v>28.9</v>
      </c>
      <c r="AR65" s="118">
        <v>29.2</v>
      </c>
      <c r="AS65" s="118">
        <v>27.4</v>
      </c>
      <c r="AT65" s="120">
        <v>27.5</v>
      </c>
      <c r="AU65" s="120">
        <v>28.3</v>
      </c>
      <c r="AV65" s="120">
        <v>27.2</v>
      </c>
      <c r="AW65" s="120">
        <v>26.1</v>
      </c>
      <c r="AX65" s="120">
        <v>27.1</v>
      </c>
      <c r="AY65" s="120">
        <v>27.2</v>
      </c>
      <c r="AZ65" s="120">
        <v>29.3</v>
      </c>
      <c r="BA65" s="120">
        <v>29.6</v>
      </c>
      <c r="BB65" s="120">
        <v>30.5</v>
      </c>
      <c r="BC65" s="120">
        <v>28.7</v>
      </c>
      <c r="BD65" s="120">
        <v>29</v>
      </c>
      <c r="BE65" s="120">
        <v>28.7</v>
      </c>
      <c r="BF65" s="121">
        <v>28.7</v>
      </c>
      <c r="BG65" s="122">
        <v>27.1</v>
      </c>
      <c r="BH65" s="122">
        <v>27.8</v>
      </c>
      <c r="BI65" s="122">
        <v>26.8</v>
      </c>
      <c r="BJ65" s="122">
        <v>25.2</v>
      </c>
      <c r="BK65" s="122">
        <v>26.6</v>
      </c>
      <c r="BL65" s="122">
        <v>28.6</v>
      </c>
      <c r="BM65" s="122">
        <v>28.9</v>
      </c>
      <c r="BN65" s="122">
        <v>28.5</v>
      </c>
      <c r="BO65" s="121">
        <v>28.6</v>
      </c>
      <c r="BP65" s="121">
        <v>28.6</v>
      </c>
      <c r="BQ65" s="121">
        <v>27.9</v>
      </c>
      <c r="BR65" s="121">
        <v>27.7</v>
      </c>
      <c r="BS65" s="122">
        <v>27.7</v>
      </c>
      <c r="BT65" s="122">
        <v>27.3</v>
      </c>
      <c r="BU65" s="122">
        <v>26.5</v>
      </c>
      <c r="BV65" s="122">
        <v>26.9</v>
      </c>
      <c r="BW65" s="122">
        <v>26.9</v>
      </c>
      <c r="BX65" s="122">
        <v>28.7</v>
      </c>
      <c r="BY65" s="122">
        <v>29.5</v>
      </c>
      <c r="BZ65" s="122">
        <v>28</v>
      </c>
      <c r="CA65" s="121">
        <v>29.4</v>
      </c>
      <c r="CB65" s="121">
        <v>28.3</v>
      </c>
      <c r="CC65" s="121">
        <v>28</v>
      </c>
    </row>
    <row r="66" spans="1:81" ht="27.6" thickBot="1">
      <c r="A66" s="123" t="s">
        <v>303</v>
      </c>
      <c r="B66" s="124">
        <v>25.6</v>
      </c>
      <c r="C66" s="124">
        <v>26.4</v>
      </c>
      <c r="D66" s="125">
        <v>27.5</v>
      </c>
      <c r="E66" s="126">
        <v>27.6</v>
      </c>
      <c r="F66" s="126">
        <v>29.5</v>
      </c>
      <c r="G66" s="127">
        <v>28.5</v>
      </c>
      <c r="H66" s="127">
        <v>27.7</v>
      </c>
      <c r="I66" s="127">
        <v>28.4</v>
      </c>
      <c r="J66" s="127">
        <v>28</v>
      </c>
      <c r="K66" s="126">
        <v>27.3</v>
      </c>
      <c r="L66" s="126">
        <v>27.1</v>
      </c>
      <c r="M66" s="126">
        <v>25.9</v>
      </c>
      <c r="N66" s="126">
        <v>25.6</v>
      </c>
      <c r="O66" s="126">
        <v>26.4</v>
      </c>
      <c r="P66" s="126">
        <v>27.5</v>
      </c>
      <c r="Q66" s="126">
        <v>27.6</v>
      </c>
      <c r="R66" s="116">
        <v>28.6</v>
      </c>
      <c r="S66" s="116">
        <v>28.6</v>
      </c>
      <c r="T66" s="116">
        <v>28.2</v>
      </c>
      <c r="U66" s="116">
        <v>28</v>
      </c>
      <c r="V66" s="116">
        <v>27.7</v>
      </c>
      <c r="W66" s="126">
        <v>27.3</v>
      </c>
      <c r="X66" s="126">
        <v>27.1</v>
      </c>
      <c r="Y66" s="126">
        <v>25.9</v>
      </c>
      <c r="Z66" s="117">
        <v>26.6</v>
      </c>
      <c r="AA66" s="117">
        <v>26.6</v>
      </c>
      <c r="AB66" s="117">
        <v>27.8</v>
      </c>
      <c r="AC66" s="117">
        <v>28</v>
      </c>
      <c r="AD66" s="117">
        <v>27.9</v>
      </c>
      <c r="AE66" s="117">
        <v>28</v>
      </c>
      <c r="AF66" s="117">
        <v>28.5</v>
      </c>
      <c r="AG66" s="117">
        <v>28.3</v>
      </c>
      <c r="AH66" s="118">
        <v>27.4</v>
      </c>
      <c r="AI66" s="119">
        <v>27.1</v>
      </c>
      <c r="AJ66" s="119">
        <v>26.8</v>
      </c>
      <c r="AK66" s="119">
        <v>26.7</v>
      </c>
      <c r="AL66" s="119">
        <v>26.6</v>
      </c>
      <c r="AM66" s="119">
        <v>27</v>
      </c>
      <c r="AN66" s="119">
        <v>28.1</v>
      </c>
      <c r="AO66" s="119">
        <v>29.6</v>
      </c>
      <c r="AP66" s="119">
        <v>29.1</v>
      </c>
      <c r="AQ66" s="118">
        <v>29.1</v>
      </c>
      <c r="AR66" s="118">
        <v>28.7</v>
      </c>
      <c r="AS66" s="118">
        <v>28.3</v>
      </c>
      <c r="AT66" s="120">
        <v>27.4</v>
      </c>
      <c r="AU66" s="120">
        <v>27</v>
      </c>
      <c r="AV66" s="120">
        <v>26.5</v>
      </c>
      <c r="AW66" s="120">
        <v>26</v>
      </c>
      <c r="AX66" s="120">
        <v>27</v>
      </c>
      <c r="AY66" s="120">
        <v>27</v>
      </c>
      <c r="AZ66" s="120">
        <v>28.4</v>
      </c>
      <c r="BA66" s="120">
        <v>28.7</v>
      </c>
      <c r="BB66" s="120">
        <v>28.8</v>
      </c>
      <c r="BC66" s="120">
        <v>28</v>
      </c>
      <c r="BD66" s="120">
        <v>27.8</v>
      </c>
      <c r="BE66" s="120">
        <v>28.3</v>
      </c>
      <c r="BF66" s="121">
        <v>27.7</v>
      </c>
      <c r="BG66" s="122">
        <v>27.1</v>
      </c>
      <c r="BH66" s="122">
        <v>26.6</v>
      </c>
      <c r="BI66" s="122">
        <v>26.2</v>
      </c>
      <c r="BJ66" s="122">
        <v>25.9</v>
      </c>
      <c r="BK66" s="122">
        <v>26.6</v>
      </c>
      <c r="BL66" s="122">
        <v>27.7</v>
      </c>
      <c r="BM66" s="122">
        <v>28</v>
      </c>
      <c r="BN66" s="122">
        <v>28.6</v>
      </c>
      <c r="BO66" s="121">
        <v>28.3</v>
      </c>
      <c r="BP66" s="121">
        <v>28.3</v>
      </c>
      <c r="BQ66" s="121">
        <v>27.6</v>
      </c>
      <c r="BR66" s="121">
        <v>27.9</v>
      </c>
      <c r="BS66" s="122">
        <v>27.6</v>
      </c>
      <c r="BT66" s="122">
        <v>26.2</v>
      </c>
      <c r="BU66" s="122">
        <v>26.2</v>
      </c>
      <c r="BV66" s="122">
        <v>26.6</v>
      </c>
      <c r="BW66" s="122">
        <v>26.7</v>
      </c>
      <c r="BX66" s="122">
        <v>27.8</v>
      </c>
      <c r="BY66" s="122">
        <v>28</v>
      </c>
      <c r="BZ66" s="122">
        <v>28</v>
      </c>
      <c r="CA66" s="121">
        <v>28.2</v>
      </c>
      <c r="CB66" s="121">
        <v>28.1</v>
      </c>
      <c r="CC66" s="121">
        <v>28.4</v>
      </c>
    </row>
    <row r="67" spans="1:81" ht="27.6" thickBot="1">
      <c r="A67" s="123" t="s">
        <v>304</v>
      </c>
      <c r="B67" s="124">
        <v>27.2</v>
      </c>
      <c r="C67" s="124">
        <v>28</v>
      </c>
      <c r="D67" s="125">
        <v>28.5</v>
      </c>
      <c r="E67" s="126">
        <v>28.3</v>
      </c>
      <c r="F67" s="126">
        <v>29.7</v>
      </c>
      <c r="G67" s="127">
        <v>28.4</v>
      </c>
      <c r="H67" s="127">
        <v>28.3</v>
      </c>
      <c r="I67" s="127">
        <v>28.9</v>
      </c>
      <c r="J67" s="127">
        <v>28.4</v>
      </c>
      <c r="K67" s="126">
        <v>28.2</v>
      </c>
      <c r="L67" s="126">
        <v>27.8</v>
      </c>
      <c r="M67" s="126">
        <v>27.3</v>
      </c>
      <c r="N67" s="126">
        <v>27.2</v>
      </c>
      <c r="O67" s="126">
        <v>28</v>
      </c>
      <c r="P67" s="126">
        <v>28.5</v>
      </c>
      <c r="Q67" s="126">
        <v>28.3</v>
      </c>
      <c r="R67" s="116">
        <v>28.9</v>
      </c>
      <c r="S67" s="116">
        <v>28.9</v>
      </c>
      <c r="T67" s="116">
        <v>28.9</v>
      </c>
      <c r="U67" s="116">
        <v>28.3</v>
      </c>
      <c r="V67" s="116">
        <v>28.2</v>
      </c>
      <c r="W67" s="126">
        <v>28.2</v>
      </c>
      <c r="X67" s="126">
        <v>27.8</v>
      </c>
      <c r="Y67" s="126">
        <v>27.3</v>
      </c>
      <c r="Z67" s="117">
        <v>28.1</v>
      </c>
      <c r="AA67" s="117">
        <v>28.3</v>
      </c>
      <c r="AB67" s="117">
        <v>29.4</v>
      </c>
      <c r="AC67" s="117">
        <v>29.2</v>
      </c>
      <c r="AD67" s="117">
        <v>28.6</v>
      </c>
      <c r="AE67" s="117">
        <v>28.4</v>
      </c>
      <c r="AF67" s="117">
        <v>28.5</v>
      </c>
      <c r="AG67" s="117">
        <v>28.4</v>
      </c>
      <c r="AH67" s="118">
        <v>27.6</v>
      </c>
      <c r="AI67" s="119">
        <v>27.3</v>
      </c>
      <c r="AJ67" s="119">
        <v>27.6</v>
      </c>
      <c r="AK67" s="119">
        <v>27.5</v>
      </c>
      <c r="AL67" s="119">
        <v>28.1</v>
      </c>
      <c r="AM67" s="119">
        <v>28.7</v>
      </c>
      <c r="AN67" s="119">
        <v>29.3</v>
      </c>
      <c r="AO67" s="119">
        <v>29.5</v>
      </c>
      <c r="AP67" s="119">
        <v>29</v>
      </c>
      <c r="AQ67" s="118">
        <v>28.5</v>
      </c>
      <c r="AR67" s="118">
        <v>28.3</v>
      </c>
      <c r="AS67" s="118">
        <v>28.4</v>
      </c>
      <c r="AT67" s="120">
        <v>27.7</v>
      </c>
      <c r="AU67" s="120">
        <v>27.2</v>
      </c>
      <c r="AV67" s="120">
        <v>27.6</v>
      </c>
      <c r="AW67" s="120">
        <v>27.8</v>
      </c>
      <c r="AX67" s="120">
        <v>28.6</v>
      </c>
      <c r="AY67" s="120">
        <v>29</v>
      </c>
      <c r="AZ67" s="120">
        <v>29.3</v>
      </c>
      <c r="BA67" s="120">
        <v>29.6</v>
      </c>
      <c r="BB67" s="120">
        <v>28.9</v>
      </c>
      <c r="BC67" s="120">
        <v>27.8</v>
      </c>
      <c r="BD67" s="120">
        <v>27.7</v>
      </c>
      <c r="BE67" s="120">
        <v>28.8</v>
      </c>
      <c r="BF67" s="121">
        <v>27.6</v>
      </c>
      <c r="BG67" s="122">
        <v>27.4</v>
      </c>
      <c r="BH67" s="122">
        <v>27.3</v>
      </c>
      <c r="BI67" s="122">
        <v>26.8</v>
      </c>
      <c r="BJ67" s="122">
        <v>27.3</v>
      </c>
      <c r="BK67" s="122">
        <v>28.4</v>
      </c>
      <c r="BL67" s="122">
        <v>28.9</v>
      </c>
      <c r="BM67" s="122">
        <v>28.5</v>
      </c>
      <c r="BN67" s="122">
        <v>27.8</v>
      </c>
      <c r="BO67" s="121">
        <v>27.8</v>
      </c>
      <c r="BP67" s="121">
        <v>27.9</v>
      </c>
      <c r="BQ67" s="121">
        <v>27</v>
      </c>
      <c r="BR67" s="121">
        <v>27.4</v>
      </c>
      <c r="BS67" s="122">
        <v>27.9</v>
      </c>
      <c r="BT67" s="122">
        <v>26.7</v>
      </c>
      <c r="BU67" s="122">
        <v>27.5</v>
      </c>
      <c r="BV67" s="122">
        <v>28.2</v>
      </c>
      <c r="BW67" s="122">
        <v>28.3</v>
      </c>
      <c r="BX67" s="122">
        <v>28.1</v>
      </c>
      <c r="BY67" s="122">
        <v>28.5</v>
      </c>
      <c r="BZ67" s="122">
        <v>28.5</v>
      </c>
      <c r="CA67" s="121">
        <v>28.1</v>
      </c>
      <c r="CB67" s="121">
        <v>28.3</v>
      </c>
      <c r="CC67" s="121">
        <v>27.8</v>
      </c>
    </row>
    <row r="68" spans="1:81" ht="27.6" thickBot="1">
      <c r="A68" s="123" t="s">
        <v>305</v>
      </c>
      <c r="B68" s="124">
        <v>26.8</v>
      </c>
      <c r="C68" s="124">
        <v>27</v>
      </c>
      <c r="D68" s="125">
        <v>27.4</v>
      </c>
      <c r="E68" s="126">
        <v>27.8</v>
      </c>
      <c r="F68" s="126">
        <v>28.4</v>
      </c>
      <c r="G68" s="127">
        <v>27.3</v>
      </c>
      <c r="H68" s="127">
        <v>27.3</v>
      </c>
      <c r="I68" s="127">
        <v>27.7</v>
      </c>
      <c r="J68" s="127">
        <v>26.1</v>
      </c>
      <c r="K68" s="126">
        <v>26.3</v>
      </c>
      <c r="L68" s="126">
        <v>27.1</v>
      </c>
      <c r="M68" s="126">
        <v>27</v>
      </c>
      <c r="N68" s="126">
        <v>26.8</v>
      </c>
      <c r="O68" s="126">
        <v>27</v>
      </c>
      <c r="P68" s="126">
        <v>27.4</v>
      </c>
      <c r="Q68" s="126">
        <v>27.8</v>
      </c>
      <c r="R68" s="116">
        <v>27.5</v>
      </c>
      <c r="S68" s="116">
        <v>27.7</v>
      </c>
      <c r="T68" s="116">
        <v>27.8</v>
      </c>
      <c r="U68" s="116">
        <v>27.2</v>
      </c>
      <c r="V68" s="116">
        <v>27</v>
      </c>
      <c r="W68" s="126">
        <v>26.3</v>
      </c>
      <c r="X68" s="126">
        <v>27.1</v>
      </c>
      <c r="Y68" s="126">
        <v>27</v>
      </c>
      <c r="Z68" s="117">
        <v>27</v>
      </c>
      <c r="AA68" s="117">
        <v>27.3</v>
      </c>
      <c r="AB68" s="117">
        <v>28.2</v>
      </c>
      <c r="AC68" s="117">
        <v>28.2</v>
      </c>
      <c r="AD68" s="117">
        <v>27.9</v>
      </c>
      <c r="AE68" s="117">
        <v>27.5</v>
      </c>
      <c r="AF68" s="117">
        <v>28</v>
      </c>
      <c r="AG68" s="117">
        <v>27.7</v>
      </c>
      <c r="AH68" s="118">
        <v>27</v>
      </c>
      <c r="AI68" s="119">
        <v>26.6</v>
      </c>
      <c r="AJ68" s="119">
        <v>27.1</v>
      </c>
      <c r="AK68" s="119">
        <v>27.1</v>
      </c>
      <c r="AL68" s="119">
        <v>27</v>
      </c>
      <c r="AM68" s="119">
        <v>27.8</v>
      </c>
      <c r="AN68" s="119">
        <v>28.7</v>
      </c>
      <c r="AO68" s="119">
        <v>29</v>
      </c>
      <c r="AP68" s="119">
        <v>27.7</v>
      </c>
      <c r="AQ68" s="118">
        <v>28</v>
      </c>
      <c r="AR68" s="118">
        <v>28</v>
      </c>
      <c r="AS68" s="118">
        <v>27.5</v>
      </c>
      <c r="AT68" s="120">
        <v>27.1</v>
      </c>
      <c r="AU68" s="120">
        <v>26.9</v>
      </c>
      <c r="AV68" s="120">
        <v>27.1</v>
      </c>
      <c r="AW68" s="120">
        <v>27</v>
      </c>
      <c r="AX68" s="120">
        <v>27.2</v>
      </c>
      <c r="AY68" s="120">
        <v>27.5</v>
      </c>
      <c r="AZ68" s="120">
        <v>28.8</v>
      </c>
      <c r="BA68" s="120">
        <v>28.4</v>
      </c>
      <c r="BB68" s="120">
        <v>28.2</v>
      </c>
      <c r="BC68" s="120">
        <v>27.3</v>
      </c>
      <c r="BD68" s="120">
        <v>27.5</v>
      </c>
      <c r="BE68" s="120">
        <v>27.9</v>
      </c>
      <c r="BF68" s="121">
        <v>27</v>
      </c>
      <c r="BG68" s="122">
        <v>26.4</v>
      </c>
      <c r="BH68" s="122">
        <v>27.1</v>
      </c>
      <c r="BI68" s="122">
        <v>26.6</v>
      </c>
      <c r="BJ68" s="122">
        <v>27</v>
      </c>
      <c r="BK68" s="122">
        <v>27.6</v>
      </c>
      <c r="BL68" s="122">
        <v>28.3</v>
      </c>
      <c r="BM68" s="122">
        <v>27.6</v>
      </c>
      <c r="BN68" s="122">
        <v>29.4</v>
      </c>
      <c r="BO68" s="121">
        <v>29.2</v>
      </c>
      <c r="BP68" s="121">
        <v>28.9</v>
      </c>
      <c r="BQ68" s="121">
        <v>28.2</v>
      </c>
      <c r="BR68" s="121">
        <v>26.9</v>
      </c>
      <c r="BS68" s="122">
        <v>27.2</v>
      </c>
      <c r="BT68" s="122">
        <v>26.4</v>
      </c>
      <c r="BU68" s="122">
        <v>27.1</v>
      </c>
      <c r="BV68" s="122">
        <v>27.5</v>
      </c>
      <c r="BW68" s="122">
        <v>27.3</v>
      </c>
      <c r="BX68" s="122">
        <v>27.7</v>
      </c>
      <c r="BY68" s="122">
        <v>28</v>
      </c>
      <c r="BZ68" s="122">
        <v>27.7</v>
      </c>
      <c r="CA68" s="121">
        <v>27.3</v>
      </c>
      <c r="CB68" s="121">
        <v>27.2</v>
      </c>
      <c r="CC68" s="121">
        <v>27.4</v>
      </c>
    </row>
    <row r="69" spans="1:81" ht="27.6" thickBot="1">
      <c r="A69" s="123" t="s">
        <v>306</v>
      </c>
      <c r="B69" s="124">
        <v>27.7</v>
      </c>
      <c r="C69" s="124">
        <v>28.9</v>
      </c>
      <c r="D69" s="125">
        <v>29.1</v>
      </c>
      <c r="E69" s="126">
        <v>29</v>
      </c>
      <c r="F69" s="126">
        <v>29.8</v>
      </c>
      <c r="G69" s="127">
        <v>28.1</v>
      </c>
      <c r="H69" s="127">
        <v>28.4</v>
      </c>
      <c r="I69" s="127">
        <v>28.4</v>
      </c>
      <c r="J69" s="127">
        <v>27.6</v>
      </c>
      <c r="K69" s="126">
        <v>27.6</v>
      </c>
      <c r="L69" s="126">
        <v>28.4</v>
      </c>
      <c r="M69" s="126">
        <v>28.1</v>
      </c>
      <c r="N69" s="126">
        <v>27.7</v>
      </c>
      <c r="O69" s="126">
        <v>28.9</v>
      </c>
      <c r="P69" s="126">
        <v>29.1</v>
      </c>
      <c r="Q69" s="126">
        <v>29</v>
      </c>
      <c r="R69" s="116">
        <v>28.7</v>
      </c>
      <c r="S69" s="116">
        <v>28.6</v>
      </c>
      <c r="T69" s="116">
        <v>29.2</v>
      </c>
      <c r="U69" s="116">
        <v>28.3</v>
      </c>
      <c r="V69" s="116">
        <v>27.8</v>
      </c>
      <c r="W69" s="126">
        <v>27.6</v>
      </c>
      <c r="X69" s="126">
        <v>28.4</v>
      </c>
      <c r="Y69" s="126">
        <v>28.1</v>
      </c>
      <c r="Z69" s="117">
        <v>28.9</v>
      </c>
      <c r="AA69" s="117">
        <v>29</v>
      </c>
      <c r="AB69" s="117">
        <v>30</v>
      </c>
      <c r="AC69" s="117">
        <v>29.8</v>
      </c>
      <c r="AD69" s="117">
        <v>29</v>
      </c>
      <c r="AE69" s="117">
        <v>28.3</v>
      </c>
      <c r="AF69" s="117">
        <v>29.1</v>
      </c>
      <c r="AG69" s="117">
        <v>29</v>
      </c>
      <c r="AH69" s="118">
        <v>28.1</v>
      </c>
      <c r="AI69" s="119">
        <v>27.8</v>
      </c>
      <c r="AJ69" s="119">
        <v>28.7</v>
      </c>
      <c r="AK69" s="119">
        <v>28.6</v>
      </c>
      <c r="AL69" s="119">
        <v>28.9</v>
      </c>
      <c r="AM69" s="119">
        <v>30</v>
      </c>
      <c r="AN69" s="119">
        <v>30.5</v>
      </c>
      <c r="AO69" s="119">
        <v>30.9</v>
      </c>
      <c r="AP69" s="119">
        <v>29.2</v>
      </c>
      <c r="AQ69" s="118">
        <v>29</v>
      </c>
      <c r="AR69" s="118">
        <v>29.2</v>
      </c>
      <c r="AS69" s="118">
        <v>28.8</v>
      </c>
      <c r="AT69" s="120">
        <v>28.3</v>
      </c>
      <c r="AU69" s="120">
        <v>28.3</v>
      </c>
      <c r="AV69" s="120">
        <v>28.5</v>
      </c>
      <c r="AW69" s="120">
        <v>28.6</v>
      </c>
      <c r="AX69" s="120">
        <v>29.6</v>
      </c>
      <c r="AY69" s="120">
        <v>29.9</v>
      </c>
      <c r="AZ69" s="120">
        <v>30.9</v>
      </c>
      <c r="BA69" s="120">
        <v>30.5</v>
      </c>
      <c r="BB69" s="120">
        <v>29.5</v>
      </c>
      <c r="BC69" s="120">
        <v>28.2</v>
      </c>
      <c r="BD69" s="120">
        <v>28.4</v>
      </c>
      <c r="BE69" s="120">
        <v>29.2</v>
      </c>
      <c r="BF69" s="121">
        <v>27.8</v>
      </c>
      <c r="BG69" s="122">
        <v>27.4</v>
      </c>
      <c r="BH69" s="122">
        <v>28.4</v>
      </c>
      <c r="BI69" s="122">
        <v>28</v>
      </c>
      <c r="BJ69" s="122">
        <v>28.3</v>
      </c>
      <c r="BK69" s="122">
        <v>29.4</v>
      </c>
      <c r="BL69" s="122">
        <v>30.2</v>
      </c>
      <c r="BM69" s="122">
        <v>29</v>
      </c>
      <c r="BN69" s="122">
        <v>27.9</v>
      </c>
      <c r="BO69" s="121">
        <v>28.2</v>
      </c>
      <c r="BP69" s="121">
        <v>27.7</v>
      </c>
      <c r="BQ69" s="121">
        <v>27.3</v>
      </c>
      <c r="BR69" s="121">
        <v>28.1</v>
      </c>
      <c r="BS69" s="122">
        <v>28.6</v>
      </c>
      <c r="BT69" s="122">
        <v>27.7</v>
      </c>
      <c r="BU69" s="122">
        <v>28.2</v>
      </c>
      <c r="BV69" s="122">
        <v>29.1</v>
      </c>
      <c r="BW69" s="122">
        <v>29.3</v>
      </c>
      <c r="BX69" s="122">
        <v>29.5</v>
      </c>
      <c r="BY69" s="122">
        <v>29.9</v>
      </c>
      <c r="BZ69" s="122">
        <v>29.1</v>
      </c>
      <c r="CA69" s="121">
        <v>28.5</v>
      </c>
      <c r="CB69" s="121">
        <v>28.7</v>
      </c>
      <c r="CC69" s="121">
        <v>28.5</v>
      </c>
    </row>
    <row r="70" spans="1:81" ht="27.6" thickBot="1">
      <c r="A70" s="123" t="s">
        <v>307</v>
      </c>
      <c r="B70" s="124">
        <v>25.7</v>
      </c>
      <c r="C70" s="124">
        <v>26.5</v>
      </c>
      <c r="D70" s="125">
        <v>27.6</v>
      </c>
      <c r="E70" s="126">
        <v>27.7</v>
      </c>
      <c r="F70" s="126">
        <v>29.5</v>
      </c>
      <c r="G70" s="127">
        <v>27.9</v>
      </c>
      <c r="H70" s="127">
        <v>27.6</v>
      </c>
      <c r="I70" s="127">
        <v>27.4</v>
      </c>
      <c r="J70" s="127">
        <v>27.2</v>
      </c>
      <c r="K70" s="126">
        <v>26.8</v>
      </c>
      <c r="L70" s="126">
        <v>27</v>
      </c>
      <c r="M70" s="126">
        <v>25.9</v>
      </c>
      <c r="N70" s="126">
        <v>25.7</v>
      </c>
      <c r="O70" s="126">
        <v>26.5</v>
      </c>
      <c r="P70" s="126">
        <v>27.6</v>
      </c>
      <c r="Q70" s="126">
        <v>27.7</v>
      </c>
      <c r="R70" s="116">
        <v>28.1</v>
      </c>
      <c r="S70" s="116">
        <v>27.8</v>
      </c>
      <c r="T70" s="116">
        <v>27.8</v>
      </c>
      <c r="U70" s="116">
        <v>27.5</v>
      </c>
      <c r="V70" s="116">
        <v>27.3</v>
      </c>
      <c r="W70" s="126">
        <v>26.8</v>
      </c>
      <c r="X70" s="126">
        <v>27</v>
      </c>
      <c r="Y70" s="126">
        <v>25.9</v>
      </c>
      <c r="Z70" s="117">
        <v>26.1</v>
      </c>
      <c r="AA70" s="117">
        <v>26.6</v>
      </c>
      <c r="AB70" s="117">
        <v>28.1</v>
      </c>
      <c r="AC70" s="117">
        <v>28.1</v>
      </c>
      <c r="AD70" s="117">
        <v>27.9</v>
      </c>
      <c r="AE70" s="117">
        <v>27.3</v>
      </c>
      <c r="AF70" s="117">
        <v>27.3</v>
      </c>
      <c r="AG70" s="117">
        <v>27.4</v>
      </c>
      <c r="AH70" s="118">
        <v>27.1</v>
      </c>
      <c r="AI70" s="119">
        <v>26.9</v>
      </c>
      <c r="AJ70" s="119">
        <v>26.5</v>
      </c>
      <c r="AK70" s="119">
        <v>26.3</v>
      </c>
      <c r="AL70" s="119">
        <v>26.1</v>
      </c>
      <c r="AM70" s="119">
        <v>26.9</v>
      </c>
      <c r="AN70" s="119">
        <v>28.3</v>
      </c>
      <c r="AO70" s="119">
        <v>29.8</v>
      </c>
      <c r="AP70" s="119">
        <v>28.4</v>
      </c>
      <c r="AQ70" s="118">
        <v>28.1</v>
      </c>
      <c r="AR70" s="118">
        <v>28.1</v>
      </c>
      <c r="AS70" s="118">
        <v>27.2</v>
      </c>
      <c r="AT70" s="120">
        <v>26.7</v>
      </c>
      <c r="AU70" s="120">
        <v>26.8</v>
      </c>
      <c r="AV70" s="120">
        <v>26.4</v>
      </c>
      <c r="AW70" s="120">
        <v>25.9</v>
      </c>
      <c r="AX70" s="120">
        <v>26.6</v>
      </c>
      <c r="AY70" s="120">
        <v>26.9</v>
      </c>
      <c r="AZ70" s="120">
        <v>28.6</v>
      </c>
      <c r="BA70" s="120">
        <v>29.3</v>
      </c>
      <c r="BB70" s="120">
        <v>29.3</v>
      </c>
      <c r="BC70" s="120">
        <v>27.6</v>
      </c>
      <c r="BD70" s="120">
        <v>27.4</v>
      </c>
      <c r="BE70" s="120">
        <v>27.6</v>
      </c>
      <c r="BF70" s="121">
        <v>27.1</v>
      </c>
      <c r="BG70" s="122">
        <v>26.5</v>
      </c>
      <c r="BH70" s="122">
        <v>26.6</v>
      </c>
      <c r="BI70" s="122">
        <v>25.6</v>
      </c>
      <c r="BJ70" s="122">
        <v>25.5</v>
      </c>
      <c r="BK70" s="122">
        <v>26.6</v>
      </c>
      <c r="BL70" s="122">
        <v>27.9</v>
      </c>
      <c r="BM70" s="122">
        <v>27.6</v>
      </c>
      <c r="BN70" s="122">
        <v>27.8</v>
      </c>
      <c r="BO70" s="121">
        <v>27.7</v>
      </c>
      <c r="BP70" s="121">
        <v>27.4</v>
      </c>
      <c r="BQ70" s="121">
        <v>26.8</v>
      </c>
      <c r="BR70" s="121">
        <v>27.1</v>
      </c>
      <c r="BS70" s="122">
        <v>26.8</v>
      </c>
      <c r="BT70" s="122">
        <v>26</v>
      </c>
      <c r="BU70" s="122">
        <v>25.8</v>
      </c>
      <c r="BV70" s="122">
        <v>26.3</v>
      </c>
      <c r="BW70" s="122">
        <v>26.5</v>
      </c>
      <c r="BX70" s="122">
        <v>27.8</v>
      </c>
      <c r="BY70" s="122">
        <v>27.9</v>
      </c>
      <c r="BZ70" s="122">
        <v>27.5</v>
      </c>
      <c r="CA70" s="121">
        <v>27.7</v>
      </c>
      <c r="CB70" s="121">
        <v>27.1</v>
      </c>
      <c r="CC70" s="121">
        <v>27.7</v>
      </c>
    </row>
    <row r="71" spans="1:81" ht="27.6" thickBot="1">
      <c r="A71" s="123" t="s">
        <v>308</v>
      </c>
      <c r="B71" s="124">
        <v>26.1</v>
      </c>
      <c r="C71" s="124">
        <v>27.2</v>
      </c>
      <c r="D71" s="125">
        <v>28</v>
      </c>
      <c r="E71" s="126">
        <v>28.3</v>
      </c>
      <c r="F71" s="126">
        <v>28.9</v>
      </c>
      <c r="G71" s="127">
        <v>27.3</v>
      </c>
      <c r="H71" s="127">
        <v>27.3</v>
      </c>
      <c r="I71" s="127">
        <v>27.1</v>
      </c>
      <c r="J71" s="127">
        <v>26.2</v>
      </c>
      <c r="K71" s="126">
        <v>26.4</v>
      </c>
      <c r="L71" s="126">
        <v>27.5</v>
      </c>
      <c r="M71" s="126">
        <v>26.4</v>
      </c>
      <c r="N71" s="126">
        <v>26.1</v>
      </c>
      <c r="O71" s="126">
        <v>27.2</v>
      </c>
      <c r="P71" s="126">
        <v>28</v>
      </c>
      <c r="Q71" s="126">
        <v>28.3</v>
      </c>
      <c r="R71" s="116">
        <v>27.8</v>
      </c>
      <c r="S71" s="116">
        <v>27.5</v>
      </c>
      <c r="T71" s="116">
        <v>26.9</v>
      </c>
      <c r="U71" s="116">
        <v>26.9</v>
      </c>
      <c r="V71" s="116">
        <v>27.1</v>
      </c>
      <c r="W71" s="126">
        <v>26.4</v>
      </c>
      <c r="X71" s="126">
        <v>27.5</v>
      </c>
      <c r="Y71" s="126">
        <v>26.4</v>
      </c>
      <c r="Z71" s="117">
        <v>27.3</v>
      </c>
      <c r="AA71" s="117">
        <v>27.4</v>
      </c>
      <c r="AB71" s="117">
        <v>28.4</v>
      </c>
      <c r="AC71" s="117">
        <v>28.2</v>
      </c>
      <c r="AD71" s="117">
        <v>27.9</v>
      </c>
      <c r="AE71" s="117">
        <v>27.1</v>
      </c>
      <c r="AF71" s="117">
        <v>26.9</v>
      </c>
      <c r="AG71" s="117">
        <v>26.9</v>
      </c>
      <c r="AH71" s="118">
        <v>26.8</v>
      </c>
      <c r="AI71" s="119">
        <v>27.1</v>
      </c>
      <c r="AJ71" s="119">
        <v>27.5</v>
      </c>
      <c r="AK71" s="119">
        <v>26.9</v>
      </c>
      <c r="AL71" s="119">
        <v>27.3</v>
      </c>
      <c r="AM71" s="119">
        <v>27.8</v>
      </c>
      <c r="AN71" s="119">
        <v>29.1</v>
      </c>
      <c r="AO71" s="119">
        <v>29.6</v>
      </c>
      <c r="AP71" s="119">
        <v>27.9</v>
      </c>
      <c r="AQ71" s="118">
        <v>27.9</v>
      </c>
      <c r="AR71" s="118">
        <v>28</v>
      </c>
      <c r="AS71" s="118">
        <v>26.8</v>
      </c>
      <c r="AT71" s="120">
        <v>26.7</v>
      </c>
      <c r="AU71" s="120">
        <v>27.1</v>
      </c>
      <c r="AV71" s="120">
        <v>27.1</v>
      </c>
      <c r="AW71" s="120">
        <v>26.8</v>
      </c>
      <c r="AX71" s="120">
        <v>27.7</v>
      </c>
      <c r="AY71" s="120">
        <v>27.9</v>
      </c>
      <c r="AZ71" s="120">
        <v>29.3</v>
      </c>
      <c r="BA71" s="120">
        <v>29.7</v>
      </c>
      <c r="BB71" s="120">
        <v>29.5</v>
      </c>
      <c r="BC71" s="120">
        <v>27.4</v>
      </c>
      <c r="BD71" s="120">
        <v>27.4</v>
      </c>
      <c r="BE71" s="120">
        <v>27.7</v>
      </c>
      <c r="BF71" s="121">
        <v>26.9</v>
      </c>
      <c r="BG71" s="122">
        <v>26.2</v>
      </c>
      <c r="BH71" s="122">
        <v>27.4</v>
      </c>
      <c r="BI71" s="122">
        <v>26.6</v>
      </c>
      <c r="BJ71" s="122">
        <v>26.7</v>
      </c>
      <c r="BK71" s="122">
        <v>27.9</v>
      </c>
      <c r="BL71" s="122">
        <v>29.1</v>
      </c>
      <c r="BM71" s="122">
        <v>28</v>
      </c>
      <c r="BN71" s="122">
        <v>28.4</v>
      </c>
      <c r="BO71" s="121">
        <v>28.3</v>
      </c>
      <c r="BP71" s="121">
        <v>27.8</v>
      </c>
      <c r="BQ71" s="121">
        <v>27.5</v>
      </c>
      <c r="BR71" s="121">
        <v>26.5</v>
      </c>
      <c r="BS71" s="122">
        <v>26.8</v>
      </c>
      <c r="BT71" s="122">
        <v>26.3</v>
      </c>
      <c r="BU71" s="122">
        <v>26.8</v>
      </c>
      <c r="BV71" s="122">
        <v>27.4</v>
      </c>
      <c r="BW71" s="122">
        <v>27.5</v>
      </c>
      <c r="BX71" s="122">
        <v>28.4</v>
      </c>
      <c r="BY71" s="122">
        <v>28.3</v>
      </c>
      <c r="BZ71" s="122">
        <v>27.4</v>
      </c>
      <c r="CA71" s="121">
        <v>27.7</v>
      </c>
      <c r="CB71" s="121">
        <v>26.7</v>
      </c>
      <c r="CC71" s="121">
        <v>27.5</v>
      </c>
    </row>
    <row r="72" spans="1:81" ht="27.6" thickBot="1">
      <c r="A72" s="123" t="s">
        <v>309</v>
      </c>
      <c r="B72" s="124">
        <v>25.7</v>
      </c>
      <c r="C72" s="124">
        <v>26.6</v>
      </c>
      <c r="D72" s="125">
        <v>27.7</v>
      </c>
      <c r="E72" s="126">
        <v>28.1</v>
      </c>
      <c r="F72" s="126">
        <v>29.4</v>
      </c>
      <c r="G72" s="127">
        <v>28.1</v>
      </c>
      <c r="H72" s="127">
        <v>27.8</v>
      </c>
      <c r="I72" s="127">
        <v>27.8</v>
      </c>
      <c r="J72" s="127">
        <v>27.1</v>
      </c>
      <c r="K72" s="126">
        <v>26.9</v>
      </c>
      <c r="L72" s="126">
        <v>27.4</v>
      </c>
      <c r="M72" s="126">
        <v>26.1</v>
      </c>
      <c r="N72" s="126">
        <v>25.7</v>
      </c>
      <c r="O72" s="126">
        <v>26.6</v>
      </c>
      <c r="P72" s="126">
        <v>27.7</v>
      </c>
      <c r="Q72" s="126">
        <v>28.1</v>
      </c>
      <c r="R72" s="116">
        <v>28.3</v>
      </c>
      <c r="S72" s="116">
        <v>28.2</v>
      </c>
      <c r="T72" s="116">
        <v>27.2</v>
      </c>
      <c r="U72" s="116">
        <v>27.7</v>
      </c>
      <c r="V72" s="116">
        <v>28</v>
      </c>
      <c r="W72" s="126">
        <v>26.9</v>
      </c>
      <c r="X72" s="126">
        <v>27.4</v>
      </c>
      <c r="Y72" s="126">
        <v>26.1</v>
      </c>
      <c r="Z72" s="117">
        <v>26.5</v>
      </c>
      <c r="AA72" s="117">
        <v>26.7</v>
      </c>
      <c r="AB72" s="117">
        <v>27.9</v>
      </c>
      <c r="AC72" s="117">
        <v>28</v>
      </c>
      <c r="AD72" s="117">
        <v>28.3</v>
      </c>
      <c r="AE72" s="117">
        <v>27.7</v>
      </c>
      <c r="AF72" s="117">
        <v>27.2</v>
      </c>
      <c r="AG72" s="117">
        <v>27.1</v>
      </c>
      <c r="AH72" s="118">
        <v>27.4</v>
      </c>
      <c r="AI72" s="119">
        <v>27.3</v>
      </c>
      <c r="AJ72" s="119">
        <v>27.2</v>
      </c>
      <c r="AK72" s="119">
        <v>26.8</v>
      </c>
      <c r="AL72" s="119">
        <v>26.5</v>
      </c>
      <c r="AM72" s="119">
        <v>27.2</v>
      </c>
      <c r="AN72" s="119">
        <v>28.5</v>
      </c>
      <c r="AO72" s="119">
        <v>29.9</v>
      </c>
      <c r="AP72" s="119">
        <v>29.2</v>
      </c>
      <c r="AQ72" s="118">
        <v>28.2</v>
      </c>
      <c r="AR72" s="118">
        <v>28.5</v>
      </c>
      <c r="AS72" s="118">
        <v>26.9</v>
      </c>
      <c r="AT72" s="120">
        <v>26.9</v>
      </c>
      <c r="AU72" s="120">
        <v>27.3</v>
      </c>
      <c r="AV72" s="120">
        <v>26.8</v>
      </c>
      <c r="AW72" s="120">
        <v>25.9</v>
      </c>
      <c r="AX72" s="120">
        <v>27.1</v>
      </c>
      <c r="AY72" s="120">
        <v>27.1</v>
      </c>
      <c r="AZ72" s="120">
        <v>28.5</v>
      </c>
      <c r="BA72" s="120">
        <v>28.8</v>
      </c>
      <c r="BB72" s="120">
        <v>29.3</v>
      </c>
      <c r="BC72" s="120">
        <v>27.8</v>
      </c>
      <c r="BD72" s="120">
        <v>28</v>
      </c>
      <c r="BE72" s="120">
        <v>28.1</v>
      </c>
      <c r="BF72" s="121">
        <v>27.3</v>
      </c>
      <c r="BG72" s="122">
        <v>26.6</v>
      </c>
      <c r="BH72" s="122">
        <v>27.2</v>
      </c>
      <c r="BI72" s="122">
        <v>25.9</v>
      </c>
      <c r="BJ72" s="122">
        <v>25.4</v>
      </c>
      <c r="BK72" s="122">
        <v>27</v>
      </c>
      <c r="BL72" s="122">
        <v>28.2</v>
      </c>
      <c r="BM72" s="122">
        <v>28.3</v>
      </c>
      <c r="BN72" s="122">
        <v>28.9</v>
      </c>
      <c r="BO72" s="121">
        <v>28.7</v>
      </c>
      <c r="BP72" s="121">
        <v>28.7</v>
      </c>
      <c r="BQ72" s="121">
        <v>28.4</v>
      </c>
      <c r="BR72" s="121">
        <v>27.2</v>
      </c>
      <c r="BS72" s="122">
        <v>26.8</v>
      </c>
      <c r="BT72" s="122">
        <v>26.3</v>
      </c>
      <c r="BU72" s="122">
        <v>25.9</v>
      </c>
      <c r="BV72" s="122">
        <v>26.9</v>
      </c>
      <c r="BW72" s="122">
        <v>26.9</v>
      </c>
      <c r="BX72" s="122">
        <v>28</v>
      </c>
      <c r="BY72" s="122">
        <v>28.5</v>
      </c>
      <c r="BZ72" s="122">
        <v>27.3</v>
      </c>
      <c r="CA72" s="121">
        <v>28.6</v>
      </c>
      <c r="CB72" s="121">
        <v>27.4</v>
      </c>
      <c r="CC72" s="121">
        <v>28.1</v>
      </c>
    </row>
    <row r="73" spans="1:81" ht="27.6" thickBot="1">
      <c r="A73" s="123" t="s">
        <v>310</v>
      </c>
      <c r="B73" s="124">
        <v>26.8</v>
      </c>
      <c r="C73" s="124">
        <v>27.6</v>
      </c>
      <c r="D73" s="125">
        <v>28</v>
      </c>
      <c r="E73" s="126">
        <v>28.4</v>
      </c>
      <c r="F73" s="126">
        <v>29.8</v>
      </c>
      <c r="G73" s="127">
        <v>28.8</v>
      </c>
      <c r="H73" s="127">
        <v>28.7</v>
      </c>
      <c r="I73" s="127">
        <v>29.3</v>
      </c>
      <c r="J73" s="127">
        <v>28.9</v>
      </c>
      <c r="K73" s="126">
        <v>28.2</v>
      </c>
      <c r="L73" s="126">
        <v>27.5</v>
      </c>
      <c r="M73" s="126">
        <v>26.9</v>
      </c>
      <c r="N73" s="126">
        <v>26.8</v>
      </c>
      <c r="O73" s="126">
        <v>27.6</v>
      </c>
      <c r="P73" s="126">
        <v>28</v>
      </c>
      <c r="Q73" s="126">
        <v>28.4</v>
      </c>
      <c r="R73" s="116">
        <v>29.1</v>
      </c>
      <c r="S73" s="116">
        <v>28.7</v>
      </c>
      <c r="T73" s="116">
        <v>28.9</v>
      </c>
      <c r="U73" s="116">
        <v>28.4</v>
      </c>
      <c r="V73" s="116">
        <v>28</v>
      </c>
      <c r="W73" s="126">
        <v>28.2</v>
      </c>
      <c r="X73" s="126">
        <v>27.5</v>
      </c>
      <c r="Y73" s="126">
        <v>26.9</v>
      </c>
      <c r="Z73" s="117">
        <v>27.8</v>
      </c>
      <c r="AA73" s="117">
        <v>27.4</v>
      </c>
      <c r="AB73" s="117">
        <v>28.3</v>
      </c>
      <c r="AC73" s="117">
        <v>28.7</v>
      </c>
      <c r="AD73" s="117">
        <v>28.7</v>
      </c>
      <c r="AE73" s="117">
        <v>28.5</v>
      </c>
      <c r="AF73" s="117">
        <v>28.8</v>
      </c>
      <c r="AG73" s="117">
        <v>29.2</v>
      </c>
      <c r="AH73" s="118">
        <v>27.7</v>
      </c>
      <c r="AI73" s="119">
        <v>27.5</v>
      </c>
      <c r="AJ73" s="119">
        <v>27.6</v>
      </c>
      <c r="AK73" s="119">
        <v>27.6</v>
      </c>
      <c r="AL73" s="119">
        <v>27.8</v>
      </c>
      <c r="AM73" s="119">
        <v>28.1</v>
      </c>
      <c r="AN73" s="119">
        <v>28.6</v>
      </c>
      <c r="AO73" s="119">
        <v>29.7</v>
      </c>
      <c r="AP73" s="119">
        <v>29.5</v>
      </c>
      <c r="AQ73" s="118">
        <v>29.1</v>
      </c>
      <c r="AR73" s="118">
        <v>28.8</v>
      </c>
      <c r="AS73" s="118">
        <v>28.8</v>
      </c>
      <c r="AT73" s="120">
        <v>28.3</v>
      </c>
      <c r="AU73" s="120">
        <v>27.7</v>
      </c>
      <c r="AV73" s="120">
        <v>27.8</v>
      </c>
      <c r="AW73" s="120">
        <v>27.4</v>
      </c>
      <c r="AX73" s="120">
        <v>27.9</v>
      </c>
      <c r="AY73" s="120">
        <v>27.9</v>
      </c>
      <c r="AZ73" s="120">
        <v>28.7</v>
      </c>
      <c r="BA73" s="120">
        <v>29.4</v>
      </c>
      <c r="BB73" s="120">
        <v>29.4</v>
      </c>
      <c r="BC73" s="120">
        <v>28.3</v>
      </c>
      <c r="BD73" s="120">
        <v>28.1</v>
      </c>
      <c r="BE73" s="120">
        <v>28.5</v>
      </c>
      <c r="BF73" s="121">
        <v>27.9</v>
      </c>
      <c r="BG73" s="122">
        <v>27.2</v>
      </c>
      <c r="BH73" s="122">
        <v>27</v>
      </c>
      <c r="BI73" s="122">
        <v>26.6</v>
      </c>
      <c r="BJ73" s="122">
        <v>26.9</v>
      </c>
      <c r="BK73" s="122">
        <v>27.3</v>
      </c>
      <c r="BL73" s="122">
        <v>28.3</v>
      </c>
      <c r="BM73" s="122">
        <v>28.7</v>
      </c>
      <c r="BN73" s="122">
        <v>28.2</v>
      </c>
      <c r="BO73" s="121">
        <v>28</v>
      </c>
      <c r="BP73" s="121">
        <v>28</v>
      </c>
      <c r="BQ73" s="121">
        <v>27.3</v>
      </c>
      <c r="BR73" s="121">
        <v>28.1</v>
      </c>
      <c r="BS73" s="122">
        <v>28.2</v>
      </c>
      <c r="BT73" s="122">
        <v>26.5</v>
      </c>
      <c r="BU73" s="122">
        <v>27.3</v>
      </c>
      <c r="BV73" s="122">
        <v>27.5</v>
      </c>
      <c r="BW73" s="122">
        <v>27.8</v>
      </c>
      <c r="BX73" s="122">
        <v>28.4</v>
      </c>
      <c r="BY73" s="122">
        <v>28.8</v>
      </c>
      <c r="BZ73" s="122">
        <v>28.8</v>
      </c>
      <c r="CA73" s="121">
        <v>28.8</v>
      </c>
      <c r="CB73" s="121">
        <v>28.8</v>
      </c>
      <c r="CC73" s="121">
        <v>28.5</v>
      </c>
    </row>
    <row r="74" spans="1:81" ht="27.6" thickBot="1">
      <c r="A74" s="123" t="s">
        <v>311</v>
      </c>
      <c r="B74" s="124">
        <v>27.3</v>
      </c>
      <c r="C74" s="124">
        <v>28.2</v>
      </c>
      <c r="D74" s="125">
        <v>28.3</v>
      </c>
      <c r="E74" s="126">
        <v>27.6</v>
      </c>
      <c r="F74" s="126">
        <v>28.7</v>
      </c>
      <c r="G74" s="127">
        <v>28.3</v>
      </c>
      <c r="H74" s="127">
        <v>27.9</v>
      </c>
      <c r="I74" s="127">
        <v>28.1</v>
      </c>
      <c r="J74" s="127">
        <v>27.6</v>
      </c>
      <c r="K74" s="126">
        <v>27.1</v>
      </c>
      <c r="L74" s="126">
        <v>27.6</v>
      </c>
      <c r="M74" s="126">
        <v>27.2</v>
      </c>
      <c r="N74" s="126">
        <v>27.3</v>
      </c>
      <c r="O74" s="126">
        <v>28.2</v>
      </c>
      <c r="P74" s="126">
        <v>28.3</v>
      </c>
      <c r="Q74" s="126">
        <v>27.6</v>
      </c>
      <c r="R74" s="116">
        <v>28.3</v>
      </c>
      <c r="S74" s="116">
        <v>28.1</v>
      </c>
      <c r="T74" s="116">
        <v>28.2</v>
      </c>
      <c r="U74" s="116">
        <v>27.5</v>
      </c>
      <c r="V74" s="116">
        <v>27.3</v>
      </c>
      <c r="W74" s="126">
        <v>27.1</v>
      </c>
      <c r="X74" s="126">
        <v>27.6</v>
      </c>
      <c r="Y74" s="126">
        <v>27.2</v>
      </c>
      <c r="Z74" s="117">
        <v>28.2</v>
      </c>
      <c r="AA74" s="117">
        <v>28.3</v>
      </c>
      <c r="AB74" s="117">
        <v>29.1</v>
      </c>
      <c r="AC74" s="117">
        <v>28.8</v>
      </c>
      <c r="AD74" s="117">
        <v>27.6</v>
      </c>
      <c r="AE74" s="117">
        <v>27.9</v>
      </c>
      <c r="AF74" s="117">
        <v>27.5</v>
      </c>
      <c r="AG74" s="117">
        <v>27.9</v>
      </c>
      <c r="AH74" s="118">
        <v>26.9</v>
      </c>
      <c r="AI74" s="119">
        <v>27.3</v>
      </c>
      <c r="AJ74" s="119">
        <v>27.7</v>
      </c>
      <c r="AK74" s="119">
        <v>27.5</v>
      </c>
      <c r="AL74" s="119">
        <v>28.2</v>
      </c>
      <c r="AM74" s="119">
        <v>28.9</v>
      </c>
      <c r="AN74" s="119">
        <v>29.1</v>
      </c>
      <c r="AO74" s="119">
        <v>29.1</v>
      </c>
      <c r="AP74" s="119">
        <v>28.4</v>
      </c>
      <c r="AQ74" s="118">
        <v>28</v>
      </c>
      <c r="AR74" s="118">
        <v>27.8</v>
      </c>
      <c r="AS74" s="118">
        <v>27.6</v>
      </c>
      <c r="AT74" s="120">
        <v>27.7</v>
      </c>
      <c r="AU74" s="120">
        <v>27.1</v>
      </c>
      <c r="AV74" s="120">
        <v>27.6</v>
      </c>
      <c r="AW74" s="120">
        <v>28.1</v>
      </c>
      <c r="AX74" s="120">
        <v>28.7</v>
      </c>
      <c r="AY74" s="120">
        <v>28.9</v>
      </c>
      <c r="AZ74" s="120">
        <v>29.4</v>
      </c>
      <c r="BA74" s="120">
        <v>28.9</v>
      </c>
      <c r="BB74" s="120">
        <v>28.5</v>
      </c>
      <c r="BC74" s="120">
        <v>27.9</v>
      </c>
      <c r="BD74" s="120">
        <v>27.4</v>
      </c>
      <c r="BE74" s="120">
        <v>28.3</v>
      </c>
      <c r="BF74" s="121">
        <v>27.3</v>
      </c>
      <c r="BG74" s="122">
        <v>27.1</v>
      </c>
      <c r="BH74" s="122">
        <v>27.2</v>
      </c>
      <c r="BI74" s="122">
        <v>26.9</v>
      </c>
      <c r="BJ74" s="122">
        <v>27.5</v>
      </c>
      <c r="BK74" s="122">
        <v>28.2</v>
      </c>
      <c r="BL74" s="122">
        <v>28.7</v>
      </c>
      <c r="BM74" s="122">
        <v>27.8</v>
      </c>
      <c r="BN74" s="122">
        <v>27.9</v>
      </c>
      <c r="BO74" s="121">
        <v>27.9</v>
      </c>
      <c r="BP74" s="121">
        <v>27.7</v>
      </c>
      <c r="BQ74" s="121">
        <v>27.3</v>
      </c>
      <c r="BR74" s="121">
        <v>27.3</v>
      </c>
      <c r="BS74" s="122">
        <v>27.6</v>
      </c>
      <c r="BT74" s="122">
        <v>26.9</v>
      </c>
      <c r="BU74" s="122">
        <v>27.5</v>
      </c>
      <c r="BV74" s="122">
        <v>28.4</v>
      </c>
      <c r="BW74" s="122">
        <v>28.2</v>
      </c>
      <c r="BX74" s="122">
        <v>28.1</v>
      </c>
      <c r="BY74" s="122">
        <v>28.1</v>
      </c>
      <c r="BZ74" s="122">
        <v>28.3</v>
      </c>
      <c r="CA74" s="121">
        <v>27.9</v>
      </c>
      <c r="CB74" s="121">
        <v>28.1</v>
      </c>
      <c r="CC74" s="121">
        <v>27.8</v>
      </c>
    </row>
    <row r="75" spans="1:81" ht="27.6" thickBot="1">
      <c r="A75" s="123" t="s">
        <v>312</v>
      </c>
      <c r="B75" s="124">
        <v>26.6</v>
      </c>
      <c r="C75" s="124">
        <v>27.7</v>
      </c>
      <c r="D75" s="125">
        <v>28</v>
      </c>
      <c r="E75" s="126">
        <v>27.2</v>
      </c>
      <c r="F75" s="126">
        <v>29</v>
      </c>
      <c r="G75" s="127">
        <v>27.9</v>
      </c>
      <c r="H75" s="127">
        <v>27.4</v>
      </c>
      <c r="I75" s="127">
        <v>27.7</v>
      </c>
      <c r="J75" s="127">
        <v>27.4</v>
      </c>
      <c r="K75" s="126">
        <v>27.2</v>
      </c>
      <c r="L75" s="126">
        <v>27.3</v>
      </c>
      <c r="M75" s="126">
        <v>26.6</v>
      </c>
      <c r="N75" s="126">
        <v>26.6</v>
      </c>
      <c r="O75" s="126">
        <v>27.7</v>
      </c>
      <c r="P75" s="126">
        <v>28</v>
      </c>
      <c r="Q75" s="126">
        <v>27.2</v>
      </c>
      <c r="R75" s="116">
        <v>27.8</v>
      </c>
      <c r="S75" s="116">
        <v>27.8</v>
      </c>
      <c r="T75" s="116">
        <v>28.2</v>
      </c>
      <c r="U75" s="116">
        <v>27.6</v>
      </c>
      <c r="V75" s="116">
        <v>27.1</v>
      </c>
      <c r="W75" s="126">
        <v>27.2</v>
      </c>
      <c r="X75" s="126">
        <v>27.3</v>
      </c>
      <c r="Y75" s="126">
        <v>26.6</v>
      </c>
      <c r="Z75" s="117">
        <v>27.5</v>
      </c>
      <c r="AA75" s="117">
        <v>27.7</v>
      </c>
      <c r="AB75" s="117">
        <v>28.7</v>
      </c>
      <c r="AC75" s="117">
        <v>28.5</v>
      </c>
      <c r="AD75" s="117">
        <v>27.6</v>
      </c>
      <c r="AE75" s="117">
        <v>27.6</v>
      </c>
      <c r="AF75" s="117">
        <v>27.8</v>
      </c>
      <c r="AG75" s="117">
        <v>28.1</v>
      </c>
      <c r="AH75" s="118">
        <v>27</v>
      </c>
      <c r="AI75" s="119">
        <v>27</v>
      </c>
      <c r="AJ75" s="119">
        <v>27.3</v>
      </c>
      <c r="AK75" s="119">
        <v>27.3</v>
      </c>
      <c r="AL75" s="119">
        <v>27.5</v>
      </c>
      <c r="AM75" s="119">
        <v>28.4</v>
      </c>
      <c r="AN75" s="119">
        <v>28.9</v>
      </c>
      <c r="AO75" s="119">
        <v>29.3</v>
      </c>
      <c r="AP75" s="119">
        <v>28.4</v>
      </c>
      <c r="AQ75" s="118">
        <v>27.9</v>
      </c>
      <c r="AR75" s="118">
        <v>27.9</v>
      </c>
      <c r="AS75" s="118">
        <v>27.3</v>
      </c>
      <c r="AT75" s="120">
        <v>27.5</v>
      </c>
      <c r="AU75" s="120">
        <v>26.6</v>
      </c>
      <c r="AV75" s="120">
        <v>27.2</v>
      </c>
      <c r="AW75" s="120">
        <v>27.1</v>
      </c>
      <c r="AX75" s="120">
        <v>28.2</v>
      </c>
      <c r="AY75" s="120">
        <v>28.3</v>
      </c>
      <c r="AZ75" s="120">
        <v>29.5</v>
      </c>
      <c r="BA75" s="120">
        <v>29.7</v>
      </c>
      <c r="BB75" s="120">
        <v>28.8</v>
      </c>
      <c r="BC75" s="120">
        <v>27.6</v>
      </c>
      <c r="BD75" s="120">
        <v>27.3</v>
      </c>
      <c r="BE75" s="120">
        <v>27.9</v>
      </c>
      <c r="BF75" s="121">
        <v>27</v>
      </c>
      <c r="BG75" s="122">
        <v>26.7</v>
      </c>
      <c r="BH75" s="122">
        <v>27</v>
      </c>
      <c r="BI75" s="122">
        <v>26.5</v>
      </c>
      <c r="BJ75" s="122">
        <v>26.8</v>
      </c>
      <c r="BK75" s="122">
        <v>27.7</v>
      </c>
      <c r="BL75" s="122">
        <v>28.6</v>
      </c>
      <c r="BM75" s="122">
        <v>27.8</v>
      </c>
      <c r="BN75" s="122">
        <v>27.9</v>
      </c>
      <c r="BO75" s="121">
        <v>27.9</v>
      </c>
      <c r="BP75" s="121">
        <v>27.7</v>
      </c>
      <c r="BQ75" s="121">
        <v>27.3</v>
      </c>
      <c r="BR75" s="121">
        <v>27</v>
      </c>
      <c r="BS75" s="122">
        <v>27.6</v>
      </c>
      <c r="BT75" s="122">
        <v>26.2</v>
      </c>
      <c r="BU75" s="122">
        <v>27</v>
      </c>
      <c r="BV75" s="122">
        <v>27.3</v>
      </c>
      <c r="BW75" s="122">
        <v>27.6</v>
      </c>
      <c r="BX75" s="122">
        <v>28</v>
      </c>
      <c r="BY75" s="122">
        <v>27.8</v>
      </c>
      <c r="BZ75" s="122">
        <v>27.7</v>
      </c>
      <c r="CA75" s="121">
        <v>27.5</v>
      </c>
      <c r="CB75" s="121">
        <v>27.8</v>
      </c>
      <c r="CC75" s="121">
        <v>27.5</v>
      </c>
    </row>
    <row r="76" spans="1:81" ht="27.6" thickBot="1">
      <c r="A76" s="123" t="s">
        <v>313</v>
      </c>
      <c r="B76" s="124">
        <v>26.6</v>
      </c>
      <c r="C76" s="124">
        <v>27.7</v>
      </c>
      <c r="D76" s="125">
        <v>28</v>
      </c>
      <c r="E76" s="126">
        <v>27.2</v>
      </c>
      <c r="F76" s="126">
        <v>29</v>
      </c>
      <c r="G76" s="127">
        <v>27.9</v>
      </c>
      <c r="H76" s="127">
        <v>27.4</v>
      </c>
      <c r="I76" s="127">
        <v>27.7</v>
      </c>
      <c r="J76" s="127">
        <v>27.4</v>
      </c>
      <c r="K76" s="126">
        <v>27.2</v>
      </c>
      <c r="L76" s="126">
        <v>27.3</v>
      </c>
      <c r="M76" s="126">
        <v>26.6</v>
      </c>
      <c r="N76" s="126">
        <v>26.6</v>
      </c>
      <c r="O76" s="126">
        <v>27.7</v>
      </c>
      <c r="P76" s="126">
        <v>28</v>
      </c>
      <c r="Q76" s="126">
        <v>27.2</v>
      </c>
      <c r="R76" s="116">
        <v>27.8</v>
      </c>
      <c r="S76" s="116">
        <v>27.8</v>
      </c>
      <c r="T76" s="116">
        <v>28.2</v>
      </c>
      <c r="U76" s="116">
        <v>27.6</v>
      </c>
      <c r="V76" s="116">
        <v>27.1</v>
      </c>
      <c r="W76" s="126">
        <v>27.2</v>
      </c>
      <c r="X76" s="126">
        <v>27.3</v>
      </c>
      <c r="Y76" s="126">
        <v>26.6</v>
      </c>
      <c r="Z76" s="117">
        <v>27.5</v>
      </c>
      <c r="AA76" s="117">
        <v>27.7</v>
      </c>
      <c r="AB76" s="117">
        <v>28.7</v>
      </c>
      <c r="AC76" s="117">
        <v>28.5</v>
      </c>
      <c r="AD76" s="117">
        <v>27.6</v>
      </c>
      <c r="AE76" s="117">
        <v>27.6</v>
      </c>
      <c r="AF76" s="117">
        <v>27.8</v>
      </c>
      <c r="AG76" s="117">
        <v>28.1</v>
      </c>
      <c r="AH76" s="118">
        <v>27</v>
      </c>
      <c r="AI76" s="119">
        <v>27</v>
      </c>
      <c r="AJ76" s="119">
        <v>27.3</v>
      </c>
      <c r="AK76" s="119">
        <v>27.3</v>
      </c>
      <c r="AL76" s="119">
        <v>27.5</v>
      </c>
      <c r="AM76" s="119">
        <v>28.4</v>
      </c>
      <c r="AN76" s="119">
        <v>28.9</v>
      </c>
      <c r="AO76" s="119">
        <v>29.3</v>
      </c>
      <c r="AP76" s="119">
        <v>28.4</v>
      </c>
      <c r="AQ76" s="118">
        <v>27.9</v>
      </c>
      <c r="AR76" s="118">
        <v>27.9</v>
      </c>
      <c r="AS76" s="118">
        <v>27.3</v>
      </c>
      <c r="AT76" s="120">
        <v>27.5</v>
      </c>
      <c r="AU76" s="120">
        <v>26.6</v>
      </c>
      <c r="AV76" s="120">
        <v>27.2</v>
      </c>
      <c r="AW76" s="120">
        <v>27.1</v>
      </c>
      <c r="AX76" s="120">
        <v>28.2</v>
      </c>
      <c r="AY76" s="120">
        <v>28.3</v>
      </c>
      <c r="AZ76" s="120">
        <v>29.5</v>
      </c>
      <c r="BA76" s="120">
        <v>29.7</v>
      </c>
      <c r="BB76" s="120">
        <v>28.8</v>
      </c>
      <c r="BC76" s="120">
        <v>27.6</v>
      </c>
      <c r="BD76" s="120">
        <v>27.3</v>
      </c>
      <c r="BE76" s="120">
        <v>27.9</v>
      </c>
      <c r="BF76" s="121">
        <v>27</v>
      </c>
      <c r="BG76" s="122">
        <v>26.7</v>
      </c>
      <c r="BH76" s="122">
        <v>27</v>
      </c>
      <c r="BI76" s="122">
        <v>26.5</v>
      </c>
      <c r="BJ76" s="122">
        <v>26.8</v>
      </c>
      <c r="BK76" s="122">
        <v>27.7</v>
      </c>
      <c r="BL76" s="122">
        <v>28.6</v>
      </c>
      <c r="BM76" s="122">
        <v>27.8</v>
      </c>
      <c r="BN76" s="122">
        <v>28.4</v>
      </c>
      <c r="BO76" s="121">
        <v>28.2</v>
      </c>
      <c r="BP76" s="121">
        <v>28.4</v>
      </c>
      <c r="BQ76" s="121">
        <v>28</v>
      </c>
      <c r="BR76" s="121">
        <v>27</v>
      </c>
      <c r="BS76" s="122">
        <v>27.6</v>
      </c>
      <c r="BT76" s="122">
        <v>26.2</v>
      </c>
      <c r="BU76" s="122">
        <v>27</v>
      </c>
      <c r="BV76" s="122">
        <v>27.3</v>
      </c>
      <c r="BW76" s="122">
        <v>27.6</v>
      </c>
      <c r="BX76" s="122">
        <v>28</v>
      </c>
      <c r="BY76" s="122">
        <v>27.8</v>
      </c>
      <c r="BZ76" s="122">
        <v>27.7</v>
      </c>
      <c r="CA76" s="121">
        <v>27.5</v>
      </c>
      <c r="CB76" s="121">
        <v>27.8</v>
      </c>
      <c r="CC76" s="121">
        <v>27.5</v>
      </c>
    </row>
    <row r="77" spans="1:81" ht="27.6" thickBot="1">
      <c r="A77" s="123" t="s">
        <v>314</v>
      </c>
      <c r="B77" s="124">
        <v>26.3</v>
      </c>
      <c r="C77" s="124">
        <v>27</v>
      </c>
      <c r="D77" s="125">
        <v>27.6</v>
      </c>
      <c r="E77" s="126">
        <v>28</v>
      </c>
      <c r="F77" s="126">
        <v>29.1</v>
      </c>
      <c r="G77" s="127">
        <v>28.3</v>
      </c>
      <c r="H77" s="127">
        <v>28.1</v>
      </c>
      <c r="I77" s="127">
        <v>28.4</v>
      </c>
      <c r="J77" s="127">
        <v>28.2</v>
      </c>
      <c r="K77" s="126">
        <v>27.5</v>
      </c>
      <c r="L77" s="126">
        <v>27.4</v>
      </c>
      <c r="M77" s="126">
        <v>26.5</v>
      </c>
      <c r="N77" s="126">
        <v>26.3</v>
      </c>
      <c r="O77" s="126">
        <v>27</v>
      </c>
      <c r="P77" s="126">
        <v>27.6</v>
      </c>
      <c r="Q77" s="126">
        <v>28</v>
      </c>
      <c r="R77" s="116">
        <v>28.4</v>
      </c>
      <c r="S77" s="116">
        <v>28.1</v>
      </c>
      <c r="T77" s="116">
        <v>28.3</v>
      </c>
      <c r="U77" s="116">
        <v>27.9</v>
      </c>
      <c r="V77" s="116">
        <v>27.7</v>
      </c>
      <c r="W77" s="126">
        <v>27.5</v>
      </c>
      <c r="X77" s="126">
        <v>27.4</v>
      </c>
      <c r="Y77" s="126">
        <v>26.5</v>
      </c>
      <c r="Z77" s="117">
        <v>26.9</v>
      </c>
      <c r="AA77" s="117">
        <v>26.8</v>
      </c>
      <c r="AB77" s="117">
        <v>27.8</v>
      </c>
      <c r="AC77" s="117">
        <v>28.1</v>
      </c>
      <c r="AD77" s="117">
        <v>28.5</v>
      </c>
      <c r="AE77" s="117">
        <v>28.1</v>
      </c>
      <c r="AF77" s="117">
        <v>28.2</v>
      </c>
      <c r="AG77" s="117">
        <v>28.6</v>
      </c>
      <c r="AH77" s="118">
        <v>27.1</v>
      </c>
      <c r="AI77" s="119">
        <v>27.3</v>
      </c>
      <c r="AJ77" s="119">
        <v>27.3</v>
      </c>
      <c r="AK77" s="119">
        <v>26.8</v>
      </c>
      <c r="AL77" s="119">
        <v>26.9</v>
      </c>
      <c r="AM77" s="119">
        <v>27.4</v>
      </c>
      <c r="AN77" s="119">
        <v>28.1</v>
      </c>
      <c r="AO77" s="119">
        <v>29.4</v>
      </c>
      <c r="AP77" s="119">
        <v>29</v>
      </c>
      <c r="AQ77" s="118">
        <v>28.4</v>
      </c>
      <c r="AR77" s="118">
        <v>28.1</v>
      </c>
      <c r="AS77" s="118">
        <v>28</v>
      </c>
      <c r="AT77" s="120">
        <v>27.6</v>
      </c>
      <c r="AU77" s="120">
        <v>27</v>
      </c>
      <c r="AV77" s="120">
        <v>27</v>
      </c>
      <c r="AW77" s="120">
        <v>26.3</v>
      </c>
      <c r="AX77" s="120">
        <v>27.2</v>
      </c>
      <c r="AY77" s="120">
        <v>27.2</v>
      </c>
      <c r="AZ77" s="120">
        <v>28.5</v>
      </c>
      <c r="BA77" s="120">
        <v>29.1</v>
      </c>
      <c r="BB77" s="120">
        <v>29.2</v>
      </c>
      <c r="BC77" s="120">
        <v>27.7</v>
      </c>
      <c r="BD77" s="120">
        <v>27.8</v>
      </c>
      <c r="BE77" s="120">
        <v>28</v>
      </c>
      <c r="BF77" s="121">
        <v>27.6</v>
      </c>
      <c r="BG77" s="122">
        <v>27.2</v>
      </c>
      <c r="BH77" s="122">
        <v>26.9</v>
      </c>
      <c r="BI77" s="122">
        <v>26.1</v>
      </c>
      <c r="BJ77" s="122">
        <v>26.2</v>
      </c>
      <c r="BK77" s="122">
        <v>26.8</v>
      </c>
      <c r="BL77" s="122">
        <v>27.8</v>
      </c>
      <c r="BM77" s="122">
        <v>28.4</v>
      </c>
      <c r="BN77" s="122">
        <v>28.8</v>
      </c>
      <c r="BO77" s="121">
        <v>28.4</v>
      </c>
      <c r="BP77" s="121">
        <v>28.5</v>
      </c>
      <c r="BQ77" s="121">
        <v>27.6</v>
      </c>
      <c r="BR77" s="121">
        <v>27.7</v>
      </c>
      <c r="BS77" s="122">
        <v>27.7</v>
      </c>
      <c r="BT77" s="122">
        <v>26.6</v>
      </c>
      <c r="BU77" s="122">
        <v>26.5</v>
      </c>
      <c r="BV77" s="122">
        <v>27</v>
      </c>
      <c r="BW77" s="122">
        <v>27</v>
      </c>
      <c r="BX77" s="122">
        <v>27.9</v>
      </c>
      <c r="BY77" s="122">
        <v>28.2</v>
      </c>
      <c r="BZ77" s="122">
        <v>28.3</v>
      </c>
      <c r="CA77" s="121">
        <v>28.2</v>
      </c>
      <c r="CB77" s="121">
        <v>28.2</v>
      </c>
      <c r="CC77" s="121">
        <v>28.1</v>
      </c>
    </row>
    <row r="78" spans="1:81" ht="27.6" thickBot="1">
      <c r="A78" s="123" t="s">
        <v>315</v>
      </c>
      <c r="B78" s="124">
        <v>26.2</v>
      </c>
      <c r="C78" s="124">
        <v>27.3</v>
      </c>
      <c r="D78" s="125">
        <v>27.5</v>
      </c>
      <c r="E78" s="126">
        <v>28.1</v>
      </c>
      <c r="F78" s="126">
        <v>29.5</v>
      </c>
      <c r="G78" s="127">
        <v>28.3</v>
      </c>
      <c r="H78" s="127">
        <v>28.1</v>
      </c>
      <c r="I78" s="127">
        <v>28.7</v>
      </c>
      <c r="J78" s="127">
        <v>28.4</v>
      </c>
      <c r="K78" s="126">
        <v>28</v>
      </c>
      <c r="L78" s="126">
        <v>27</v>
      </c>
      <c r="M78" s="126">
        <v>26.3</v>
      </c>
      <c r="N78" s="126">
        <v>26.2</v>
      </c>
      <c r="O78" s="126">
        <v>27.3</v>
      </c>
      <c r="P78" s="126">
        <v>27.5</v>
      </c>
      <c r="Q78" s="126">
        <v>28.1</v>
      </c>
      <c r="R78" s="116">
        <v>28.2</v>
      </c>
      <c r="S78" s="116">
        <v>27.9</v>
      </c>
      <c r="T78" s="116">
        <v>27.8</v>
      </c>
      <c r="U78" s="116">
        <v>27.3</v>
      </c>
      <c r="V78" s="116">
        <v>27.6</v>
      </c>
      <c r="W78" s="126">
        <v>28</v>
      </c>
      <c r="X78" s="126">
        <v>27</v>
      </c>
      <c r="Y78" s="126">
        <v>26.3</v>
      </c>
      <c r="Z78" s="117">
        <v>26.7</v>
      </c>
      <c r="AA78" s="117">
        <v>26.5</v>
      </c>
      <c r="AB78" s="117">
        <v>27.5</v>
      </c>
      <c r="AC78" s="117">
        <v>27.9</v>
      </c>
      <c r="AD78" s="117">
        <v>28.4</v>
      </c>
      <c r="AE78" s="117">
        <v>28.1</v>
      </c>
      <c r="AF78" s="117">
        <v>28.1</v>
      </c>
      <c r="AG78" s="117">
        <v>28.6</v>
      </c>
      <c r="AH78" s="118">
        <v>27.1</v>
      </c>
      <c r="AI78" s="119">
        <v>27.4</v>
      </c>
      <c r="AJ78" s="119">
        <v>26.8</v>
      </c>
      <c r="AK78" s="119">
        <v>26.3</v>
      </c>
      <c r="AL78" s="119">
        <v>26.7</v>
      </c>
      <c r="AM78" s="119">
        <v>27</v>
      </c>
      <c r="AN78" s="119">
        <v>28</v>
      </c>
      <c r="AO78" s="119">
        <v>29.2</v>
      </c>
      <c r="AP78" s="119">
        <v>29.2</v>
      </c>
      <c r="AQ78" s="118">
        <v>28.2</v>
      </c>
      <c r="AR78" s="118">
        <v>28.3</v>
      </c>
      <c r="AS78" s="118">
        <v>28.2</v>
      </c>
      <c r="AT78" s="120">
        <v>27.5</v>
      </c>
      <c r="AU78" s="120">
        <v>27.3</v>
      </c>
      <c r="AV78" s="120">
        <v>26.7</v>
      </c>
      <c r="AW78" s="120">
        <v>26.6</v>
      </c>
      <c r="AX78" s="120">
        <v>27.2</v>
      </c>
      <c r="AY78" s="120">
        <v>27.1</v>
      </c>
      <c r="AZ78" s="120">
        <v>28.2</v>
      </c>
      <c r="BA78" s="120">
        <v>28.7</v>
      </c>
      <c r="BB78" s="120">
        <v>29.4</v>
      </c>
      <c r="BC78" s="120">
        <v>28</v>
      </c>
      <c r="BD78" s="120">
        <v>28.3</v>
      </c>
      <c r="BE78" s="120">
        <v>28.3</v>
      </c>
      <c r="BF78" s="121">
        <v>27.8</v>
      </c>
      <c r="BG78" s="122">
        <v>27.6</v>
      </c>
      <c r="BH78" s="122">
        <v>26.7</v>
      </c>
      <c r="BI78" s="122">
        <v>26.1</v>
      </c>
      <c r="BJ78" s="122">
        <v>26.1</v>
      </c>
      <c r="BK78" s="122">
        <v>26.8</v>
      </c>
      <c r="BL78" s="122">
        <v>27.9</v>
      </c>
      <c r="BM78" s="122">
        <v>28.5</v>
      </c>
      <c r="BN78" s="122">
        <v>28.8</v>
      </c>
      <c r="BO78" s="121">
        <v>28.4</v>
      </c>
      <c r="BP78" s="121">
        <v>28.5</v>
      </c>
      <c r="BQ78" s="121">
        <v>27.6</v>
      </c>
      <c r="BR78" s="121">
        <v>27.7</v>
      </c>
      <c r="BS78" s="122">
        <v>27.8</v>
      </c>
      <c r="BT78" s="122">
        <v>26.2</v>
      </c>
      <c r="BU78" s="122">
        <v>26.5</v>
      </c>
      <c r="BV78" s="122">
        <v>26.7</v>
      </c>
      <c r="BW78" s="122">
        <v>26.7</v>
      </c>
      <c r="BX78" s="122">
        <v>27.6</v>
      </c>
      <c r="BY78" s="122">
        <v>28.2</v>
      </c>
      <c r="BZ78" s="122">
        <v>28.3</v>
      </c>
      <c r="CA78" s="121">
        <v>28.3</v>
      </c>
      <c r="CB78" s="121">
        <v>27.8</v>
      </c>
      <c r="CC78" s="121">
        <v>27.9</v>
      </c>
    </row>
    <row r="79" spans="1:81" ht="27.6" thickBot="1">
      <c r="A79" s="123" t="s">
        <v>316</v>
      </c>
      <c r="B79" s="124">
        <v>26.2</v>
      </c>
      <c r="C79" s="124">
        <v>27.3</v>
      </c>
      <c r="D79" s="125">
        <v>27.5</v>
      </c>
      <c r="E79" s="126">
        <v>28.1</v>
      </c>
      <c r="F79" s="126">
        <v>29.5</v>
      </c>
      <c r="G79" s="127">
        <v>28.3</v>
      </c>
      <c r="H79" s="127">
        <v>28.1</v>
      </c>
      <c r="I79" s="127">
        <v>28.7</v>
      </c>
      <c r="J79" s="127">
        <v>28.4</v>
      </c>
      <c r="K79" s="126">
        <v>28</v>
      </c>
      <c r="L79" s="126">
        <v>27</v>
      </c>
      <c r="M79" s="126">
        <v>26.3</v>
      </c>
      <c r="N79" s="126">
        <v>26.2</v>
      </c>
      <c r="O79" s="126">
        <v>27.3</v>
      </c>
      <c r="P79" s="126">
        <v>27.5</v>
      </c>
      <c r="Q79" s="126">
        <v>28.1</v>
      </c>
      <c r="R79" s="116">
        <v>28.2</v>
      </c>
      <c r="S79" s="116">
        <v>27.9</v>
      </c>
      <c r="T79" s="116">
        <v>27.8</v>
      </c>
      <c r="U79" s="116">
        <v>27.3</v>
      </c>
      <c r="V79" s="116">
        <v>27.6</v>
      </c>
      <c r="W79" s="126">
        <v>28</v>
      </c>
      <c r="X79" s="126">
        <v>27</v>
      </c>
      <c r="Y79" s="126">
        <v>26.3</v>
      </c>
      <c r="Z79" s="117">
        <v>26.7</v>
      </c>
      <c r="AA79" s="117">
        <v>26.5</v>
      </c>
      <c r="AB79" s="117">
        <v>27.5</v>
      </c>
      <c r="AC79" s="117">
        <v>27.9</v>
      </c>
      <c r="AD79" s="117">
        <v>28.4</v>
      </c>
      <c r="AE79" s="117">
        <v>28.1</v>
      </c>
      <c r="AF79" s="117">
        <v>28.1</v>
      </c>
      <c r="AG79" s="117">
        <v>28.6</v>
      </c>
      <c r="AH79" s="118">
        <v>27.1</v>
      </c>
      <c r="AI79" s="119">
        <v>27.4</v>
      </c>
      <c r="AJ79" s="119">
        <v>26.8</v>
      </c>
      <c r="AK79" s="119">
        <v>26.3</v>
      </c>
      <c r="AL79" s="119">
        <v>26.7</v>
      </c>
      <c r="AM79" s="119">
        <v>27</v>
      </c>
      <c r="AN79" s="119">
        <v>28</v>
      </c>
      <c r="AO79" s="119">
        <v>29.2</v>
      </c>
      <c r="AP79" s="119">
        <v>29.2</v>
      </c>
      <c r="AQ79" s="118">
        <v>28.2</v>
      </c>
      <c r="AR79" s="118">
        <v>28.3</v>
      </c>
      <c r="AS79" s="118">
        <v>28.2</v>
      </c>
      <c r="AT79" s="120">
        <v>27.5</v>
      </c>
      <c r="AU79" s="120">
        <v>27.3</v>
      </c>
      <c r="AV79" s="120">
        <v>26.7</v>
      </c>
      <c r="AW79" s="120">
        <v>26.6</v>
      </c>
      <c r="AX79" s="120">
        <v>27.2</v>
      </c>
      <c r="AY79" s="120">
        <v>27.1</v>
      </c>
      <c r="AZ79" s="120">
        <v>28.2</v>
      </c>
      <c r="BA79" s="120">
        <v>28.7</v>
      </c>
      <c r="BB79" s="120">
        <v>29.4</v>
      </c>
      <c r="BC79" s="120">
        <v>28</v>
      </c>
      <c r="BD79" s="120">
        <v>28.3</v>
      </c>
      <c r="BE79" s="120">
        <v>28.3</v>
      </c>
      <c r="BF79" s="121">
        <v>27.8</v>
      </c>
      <c r="BG79" s="122">
        <v>27.6</v>
      </c>
      <c r="BH79" s="122">
        <v>26.7</v>
      </c>
      <c r="BI79" s="122">
        <v>26.1</v>
      </c>
      <c r="BJ79" s="122">
        <v>26.1</v>
      </c>
      <c r="BK79" s="122">
        <v>26.8</v>
      </c>
      <c r="BL79" s="122">
        <v>27.9</v>
      </c>
      <c r="BM79" s="122">
        <v>28.5</v>
      </c>
      <c r="BN79" s="122">
        <v>30.9</v>
      </c>
      <c r="BO79" s="121">
        <v>29.1</v>
      </c>
      <c r="BP79" s="121">
        <v>29.2</v>
      </c>
      <c r="BQ79" s="121">
        <v>29.4</v>
      </c>
      <c r="BR79" s="121">
        <v>27.7</v>
      </c>
      <c r="BS79" s="122">
        <v>27.8</v>
      </c>
      <c r="BT79" s="122">
        <v>26.2</v>
      </c>
      <c r="BU79" s="122">
        <v>26.5</v>
      </c>
      <c r="BV79" s="122">
        <v>26.7</v>
      </c>
      <c r="BW79" s="122">
        <v>26.7</v>
      </c>
      <c r="BX79" s="122">
        <v>27.6</v>
      </c>
      <c r="BY79" s="122">
        <v>28.2</v>
      </c>
      <c r="BZ79" s="122">
        <v>28.3</v>
      </c>
      <c r="CA79" s="121">
        <v>28.3</v>
      </c>
      <c r="CB79" s="121">
        <v>27.8</v>
      </c>
      <c r="CC79" s="121">
        <v>27.9</v>
      </c>
    </row>
    <row r="80" spans="1:81" ht="27.6" thickBot="1">
      <c r="A80" s="123" t="s">
        <v>317</v>
      </c>
      <c r="B80" s="124">
        <v>24.9</v>
      </c>
      <c r="C80" s="124">
        <v>25</v>
      </c>
      <c r="D80" s="125">
        <v>27.9</v>
      </c>
      <c r="E80" s="126">
        <v>29</v>
      </c>
      <c r="F80" s="126">
        <v>30.2</v>
      </c>
      <c r="G80" s="127">
        <v>29.2</v>
      </c>
      <c r="H80" s="127">
        <v>28.5</v>
      </c>
      <c r="I80" s="127">
        <v>28.2</v>
      </c>
      <c r="J80" s="127">
        <v>28.1</v>
      </c>
      <c r="K80" s="126">
        <v>28.4</v>
      </c>
      <c r="L80" s="126">
        <v>26.4</v>
      </c>
      <c r="M80" s="126">
        <v>24.1</v>
      </c>
      <c r="N80" s="126">
        <v>24.9</v>
      </c>
      <c r="O80" s="126">
        <v>25</v>
      </c>
      <c r="P80" s="126">
        <v>27.9</v>
      </c>
      <c r="Q80" s="126">
        <v>29</v>
      </c>
      <c r="R80" s="116">
        <v>28.9</v>
      </c>
      <c r="S80" s="116">
        <v>28.8</v>
      </c>
      <c r="T80" s="116">
        <v>27.5</v>
      </c>
      <c r="U80" s="116">
        <v>28.4</v>
      </c>
      <c r="V80" s="116">
        <v>28.4</v>
      </c>
      <c r="W80" s="126">
        <v>28.4</v>
      </c>
      <c r="X80" s="126">
        <v>26.4</v>
      </c>
      <c r="Y80" s="126">
        <v>24.1</v>
      </c>
      <c r="Z80" s="117">
        <v>24.8</v>
      </c>
      <c r="AA80" s="117">
        <v>24.1</v>
      </c>
      <c r="AB80" s="117">
        <v>27.5</v>
      </c>
      <c r="AC80" s="117">
        <v>28.7</v>
      </c>
      <c r="AD80" s="117">
        <v>28.8</v>
      </c>
      <c r="AE80" s="117">
        <v>28.4</v>
      </c>
      <c r="AF80" s="117">
        <v>28</v>
      </c>
      <c r="AG80" s="117">
        <v>27.6</v>
      </c>
      <c r="AH80" s="118">
        <v>28.8</v>
      </c>
      <c r="AI80" s="119">
        <v>28.2</v>
      </c>
      <c r="AJ80" s="119">
        <v>27</v>
      </c>
      <c r="AK80" s="119">
        <v>25.4</v>
      </c>
      <c r="AL80" s="119">
        <v>24.8</v>
      </c>
      <c r="AM80" s="119">
        <v>27.6</v>
      </c>
      <c r="AN80" s="119">
        <v>29.2</v>
      </c>
      <c r="AO80" s="119">
        <v>31.7</v>
      </c>
      <c r="AP80" s="119">
        <v>29.7</v>
      </c>
      <c r="AQ80" s="118">
        <v>30.1</v>
      </c>
      <c r="AR80" s="118">
        <v>29.6</v>
      </c>
      <c r="AS80" s="118">
        <v>28.2</v>
      </c>
      <c r="AT80" s="120">
        <v>29</v>
      </c>
      <c r="AU80" s="120">
        <v>29.1</v>
      </c>
      <c r="AV80" s="120">
        <v>26.6</v>
      </c>
      <c r="AW80" s="120">
        <v>23.5</v>
      </c>
      <c r="AX80" s="120">
        <v>25.6</v>
      </c>
      <c r="AY80" s="120">
        <v>26.1</v>
      </c>
      <c r="AZ80" s="120">
        <v>29.2</v>
      </c>
      <c r="BA80" s="120">
        <v>29.6</v>
      </c>
      <c r="BB80" s="120">
        <v>31.3</v>
      </c>
      <c r="BC80" s="120">
        <v>29.7</v>
      </c>
      <c r="BD80" s="120">
        <v>29.7</v>
      </c>
      <c r="BE80" s="120">
        <v>28</v>
      </c>
      <c r="BF80" s="121">
        <v>28.7</v>
      </c>
      <c r="BG80" s="122">
        <v>26.8</v>
      </c>
      <c r="BH80" s="122">
        <v>26.4</v>
      </c>
      <c r="BI80" s="122">
        <v>23.3</v>
      </c>
      <c r="BJ80" s="122">
        <v>21.7</v>
      </c>
      <c r="BK80" s="122">
        <v>25.3</v>
      </c>
      <c r="BL80" s="122">
        <v>29.1</v>
      </c>
      <c r="BM80" s="122">
        <v>29.5</v>
      </c>
      <c r="BR80" s="121">
        <v>28.1</v>
      </c>
      <c r="BS80" s="122">
        <v>27.8</v>
      </c>
      <c r="BT80" s="122">
        <v>26.6</v>
      </c>
      <c r="BU80" s="122">
        <v>23</v>
      </c>
      <c r="BV80" s="122">
        <v>24.5</v>
      </c>
      <c r="BW80" s="122">
        <v>23.7</v>
      </c>
      <c r="BX80" s="122">
        <v>28.2</v>
      </c>
      <c r="BY80" s="122">
        <v>28.5</v>
      </c>
      <c r="BZ80" s="122">
        <v>28</v>
      </c>
      <c r="CA80" s="121">
        <v>29.2</v>
      </c>
      <c r="CB80" s="121">
        <v>29.3</v>
      </c>
      <c r="CC80" s="121">
        <v>28.4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S29"/>
  <sheetViews>
    <sheetView topLeftCell="A4" zoomScale="50" zoomScaleNormal="50" workbookViewId="0">
      <selection activeCell="H33" sqref="H33"/>
    </sheetView>
  </sheetViews>
  <sheetFormatPr defaultColWidth="9" defaultRowHeight="13.2"/>
  <cols>
    <col min="1" max="19" width="15.33203125" style="128" customWidth="1"/>
    <col min="20" max="256" width="9" style="128"/>
    <col min="257" max="275" width="15.33203125" style="128" customWidth="1"/>
    <col min="276" max="512" width="9" style="128"/>
    <col min="513" max="531" width="15.33203125" style="128" customWidth="1"/>
    <col min="532" max="768" width="9" style="128"/>
    <col min="769" max="787" width="15.33203125" style="128" customWidth="1"/>
    <col min="788" max="1024" width="9" style="128"/>
    <col min="1025" max="1043" width="15.33203125" style="128" customWidth="1"/>
    <col min="1044" max="1280" width="9" style="128"/>
    <col min="1281" max="1299" width="15.33203125" style="128" customWidth="1"/>
    <col min="1300" max="1536" width="9" style="128"/>
    <col min="1537" max="1555" width="15.33203125" style="128" customWidth="1"/>
    <col min="1556" max="1792" width="9" style="128"/>
    <col min="1793" max="1811" width="15.33203125" style="128" customWidth="1"/>
    <col min="1812" max="2048" width="9" style="128"/>
    <col min="2049" max="2067" width="15.33203125" style="128" customWidth="1"/>
    <col min="2068" max="2304" width="9" style="128"/>
    <col min="2305" max="2323" width="15.33203125" style="128" customWidth="1"/>
    <col min="2324" max="2560" width="9" style="128"/>
    <col min="2561" max="2579" width="15.33203125" style="128" customWidth="1"/>
    <col min="2580" max="2816" width="9" style="128"/>
    <col min="2817" max="2835" width="15.33203125" style="128" customWidth="1"/>
    <col min="2836" max="3072" width="9" style="128"/>
    <col min="3073" max="3091" width="15.33203125" style="128" customWidth="1"/>
    <col min="3092" max="3328" width="9" style="128"/>
    <col min="3329" max="3347" width="15.33203125" style="128" customWidth="1"/>
    <col min="3348" max="3584" width="9" style="128"/>
    <col min="3585" max="3603" width="15.33203125" style="128" customWidth="1"/>
    <col min="3604" max="3840" width="9" style="128"/>
    <col min="3841" max="3859" width="15.33203125" style="128" customWidth="1"/>
    <col min="3860" max="4096" width="9" style="128"/>
    <col min="4097" max="4115" width="15.33203125" style="128" customWidth="1"/>
    <col min="4116" max="4352" width="9" style="128"/>
    <col min="4353" max="4371" width="15.33203125" style="128" customWidth="1"/>
    <col min="4372" max="4608" width="9" style="128"/>
    <col min="4609" max="4627" width="15.33203125" style="128" customWidth="1"/>
    <col min="4628" max="4864" width="9" style="128"/>
    <col min="4865" max="4883" width="15.33203125" style="128" customWidth="1"/>
    <col min="4884" max="5120" width="9" style="128"/>
    <col min="5121" max="5139" width="15.33203125" style="128" customWidth="1"/>
    <col min="5140" max="5376" width="9" style="128"/>
    <col min="5377" max="5395" width="15.33203125" style="128" customWidth="1"/>
    <col min="5396" max="5632" width="9" style="128"/>
    <col min="5633" max="5651" width="15.33203125" style="128" customWidth="1"/>
    <col min="5652" max="5888" width="9" style="128"/>
    <col min="5889" max="5907" width="15.33203125" style="128" customWidth="1"/>
    <col min="5908" max="6144" width="9" style="128"/>
    <col min="6145" max="6163" width="15.33203125" style="128" customWidth="1"/>
    <col min="6164" max="6400" width="9" style="128"/>
    <col min="6401" max="6419" width="15.33203125" style="128" customWidth="1"/>
    <col min="6420" max="6656" width="9" style="128"/>
    <col min="6657" max="6675" width="15.33203125" style="128" customWidth="1"/>
    <col min="6676" max="6912" width="9" style="128"/>
    <col min="6913" max="6931" width="15.33203125" style="128" customWidth="1"/>
    <col min="6932" max="7168" width="9" style="128"/>
    <col min="7169" max="7187" width="15.33203125" style="128" customWidth="1"/>
    <col min="7188" max="7424" width="9" style="128"/>
    <col min="7425" max="7443" width="15.33203125" style="128" customWidth="1"/>
    <col min="7444" max="7680" width="9" style="128"/>
    <col min="7681" max="7699" width="15.33203125" style="128" customWidth="1"/>
    <col min="7700" max="7936" width="9" style="128"/>
    <col min="7937" max="7955" width="15.33203125" style="128" customWidth="1"/>
    <col min="7956" max="8192" width="9" style="128"/>
    <col min="8193" max="8211" width="15.33203125" style="128" customWidth="1"/>
    <col min="8212" max="8448" width="9" style="128"/>
    <col min="8449" max="8467" width="15.33203125" style="128" customWidth="1"/>
    <col min="8468" max="8704" width="9" style="128"/>
    <col min="8705" max="8723" width="15.33203125" style="128" customWidth="1"/>
    <col min="8724" max="8960" width="9" style="128"/>
    <col min="8961" max="8979" width="15.33203125" style="128" customWidth="1"/>
    <col min="8980" max="9216" width="9" style="128"/>
    <col min="9217" max="9235" width="15.33203125" style="128" customWidth="1"/>
    <col min="9236" max="9472" width="9" style="128"/>
    <col min="9473" max="9491" width="15.33203125" style="128" customWidth="1"/>
    <col min="9492" max="9728" width="9" style="128"/>
    <col min="9729" max="9747" width="15.33203125" style="128" customWidth="1"/>
    <col min="9748" max="9984" width="9" style="128"/>
    <col min="9985" max="10003" width="15.33203125" style="128" customWidth="1"/>
    <col min="10004" max="10240" width="9" style="128"/>
    <col min="10241" max="10259" width="15.33203125" style="128" customWidth="1"/>
    <col min="10260" max="10496" width="9" style="128"/>
    <col min="10497" max="10515" width="15.33203125" style="128" customWidth="1"/>
    <col min="10516" max="10752" width="9" style="128"/>
    <col min="10753" max="10771" width="15.33203125" style="128" customWidth="1"/>
    <col min="10772" max="11008" width="9" style="128"/>
    <col min="11009" max="11027" width="15.33203125" style="128" customWidth="1"/>
    <col min="11028" max="11264" width="9" style="128"/>
    <col min="11265" max="11283" width="15.33203125" style="128" customWidth="1"/>
    <col min="11284" max="11520" width="9" style="128"/>
    <col min="11521" max="11539" width="15.33203125" style="128" customWidth="1"/>
    <col min="11540" max="11776" width="9" style="128"/>
    <col min="11777" max="11795" width="15.33203125" style="128" customWidth="1"/>
    <col min="11796" max="12032" width="9" style="128"/>
    <col min="12033" max="12051" width="15.33203125" style="128" customWidth="1"/>
    <col min="12052" max="12288" width="9" style="128"/>
    <col min="12289" max="12307" width="15.33203125" style="128" customWidth="1"/>
    <col min="12308" max="12544" width="9" style="128"/>
    <col min="12545" max="12563" width="15.33203125" style="128" customWidth="1"/>
    <col min="12564" max="12800" width="9" style="128"/>
    <col min="12801" max="12819" width="15.33203125" style="128" customWidth="1"/>
    <col min="12820" max="13056" width="9" style="128"/>
    <col min="13057" max="13075" width="15.33203125" style="128" customWidth="1"/>
    <col min="13076" max="13312" width="9" style="128"/>
    <col min="13313" max="13331" width="15.33203125" style="128" customWidth="1"/>
    <col min="13332" max="13568" width="9" style="128"/>
    <col min="13569" max="13587" width="15.33203125" style="128" customWidth="1"/>
    <col min="13588" max="13824" width="9" style="128"/>
    <col min="13825" max="13843" width="15.33203125" style="128" customWidth="1"/>
    <col min="13844" max="14080" width="9" style="128"/>
    <col min="14081" max="14099" width="15.33203125" style="128" customWidth="1"/>
    <col min="14100" max="14336" width="9" style="128"/>
    <col min="14337" max="14355" width="15.33203125" style="128" customWidth="1"/>
    <col min="14356" max="14592" width="9" style="128"/>
    <col min="14593" max="14611" width="15.33203125" style="128" customWidth="1"/>
    <col min="14612" max="14848" width="9" style="128"/>
    <col min="14849" max="14867" width="15.33203125" style="128" customWidth="1"/>
    <col min="14868" max="15104" width="9" style="128"/>
    <col min="15105" max="15123" width="15.33203125" style="128" customWidth="1"/>
    <col min="15124" max="15360" width="9" style="128"/>
    <col min="15361" max="15379" width="15.33203125" style="128" customWidth="1"/>
    <col min="15380" max="15616" width="9" style="128"/>
    <col min="15617" max="15635" width="15.33203125" style="128" customWidth="1"/>
    <col min="15636" max="15872" width="9" style="128"/>
    <col min="15873" max="15891" width="15.33203125" style="128" customWidth="1"/>
    <col min="15892" max="16128" width="9" style="128"/>
    <col min="16129" max="16147" width="15.33203125" style="128" customWidth="1"/>
    <col min="16148" max="16384" width="9" style="128"/>
  </cols>
  <sheetData>
    <row r="1" spans="1:19" ht="27">
      <c r="A1" s="284" t="s">
        <v>318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27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 t="s">
        <v>319</v>
      </c>
    </row>
    <row r="3" spans="1:19" ht="24.6">
      <c r="A3" s="285" t="s">
        <v>199</v>
      </c>
      <c r="B3" s="287" t="s">
        <v>320</v>
      </c>
      <c r="C3" s="288"/>
      <c r="D3" s="289"/>
      <c r="E3" s="287" t="s">
        <v>321</v>
      </c>
      <c r="F3" s="288"/>
      <c r="G3" s="289"/>
      <c r="H3" s="287" t="s">
        <v>322</v>
      </c>
      <c r="I3" s="288"/>
      <c r="J3" s="289"/>
      <c r="K3" s="287" t="s">
        <v>323</v>
      </c>
      <c r="L3" s="288"/>
      <c r="M3" s="289"/>
      <c r="N3" s="287" t="s">
        <v>324</v>
      </c>
      <c r="O3" s="288"/>
      <c r="P3" s="289"/>
      <c r="Q3" s="287" t="s">
        <v>338</v>
      </c>
      <c r="R3" s="288"/>
      <c r="S3" s="289"/>
    </row>
    <row r="4" spans="1:19" ht="24.6">
      <c r="A4" s="286"/>
      <c r="B4" s="146" t="s">
        <v>325</v>
      </c>
      <c r="C4" s="147" t="s">
        <v>326</v>
      </c>
      <c r="D4" s="148" t="s">
        <v>327</v>
      </c>
      <c r="E4" s="146" t="s">
        <v>325</v>
      </c>
      <c r="F4" s="147" t="s">
        <v>326</v>
      </c>
      <c r="G4" s="148" t="s">
        <v>327</v>
      </c>
      <c r="H4" s="146" t="s">
        <v>325</v>
      </c>
      <c r="I4" s="147" t="s">
        <v>326</v>
      </c>
      <c r="J4" s="148" t="s">
        <v>327</v>
      </c>
      <c r="K4" s="146" t="s">
        <v>325</v>
      </c>
      <c r="L4" s="147" t="s">
        <v>326</v>
      </c>
      <c r="M4" s="148" t="s">
        <v>327</v>
      </c>
      <c r="N4" s="146" t="s">
        <v>325</v>
      </c>
      <c r="O4" s="147" t="s">
        <v>326</v>
      </c>
      <c r="P4" s="148" t="s">
        <v>327</v>
      </c>
      <c r="Q4" s="146" t="s">
        <v>325</v>
      </c>
      <c r="R4" s="147" t="s">
        <v>326</v>
      </c>
      <c r="S4" s="148" t="s">
        <v>327</v>
      </c>
    </row>
    <row r="5" spans="1:19" ht="24.6">
      <c r="A5" s="131" t="s">
        <v>205</v>
      </c>
      <c r="B5" s="149">
        <v>0</v>
      </c>
      <c r="C5" s="150">
        <v>0</v>
      </c>
      <c r="D5" s="151">
        <v>0</v>
      </c>
      <c r="E5" s="149">
        <v>0</v>
      </c>
      <c r="F5" s="150">
        <v>0</v>
      </c>
      <c r="G5" s="151">
        <v>0</v>
      </c>
      <c r="H5" s="149">
        <v>0</v>
      </c>
      <c r="I5" s="150">
        <v>0</v>
      </c>
      <c r="J5" s="151">
        <v>0</v>
      </c>
      <c r="K5" s="149">
        <v>0</v>
      </c>
      <c r="L5" s="150">
        <v>0</v>
      </c>
      <c r="M5" s="151">
        <v>0</v>
      </c>
      <c r="N5" s="149">
        <v>0</v>
      </c>
      <c r="O5" s="150">
        <v>0</v>
      </c>
      <c r="P5" s="151">
        <v>0</v>
      </c>
      <c r="Q5" s="149">
        <v>0</v>
      </c>
      <c r="R5" s="150">
        <v>0</v>
      </c>
      <c r="S5" s="151">
        <v>0</v>
      </c>
    </row>
    <row r="6" spans="1:19" ht="24.6">
      <c r="A6" s="131" t="s">
        <v>206</v>
      </c>
      <c r="B6" s="149">
        <v>0</v>
      </c>
      <c r="C6" s="150">
        <v>0</v>
      </c>
      <c r="D6" s="151">
        <v>0</v>
      </c>
      <c r="E6" s="149">
        <v>0</v>
      </c>
      <c r="F6" s="150">
        <v>0</v>
      </c>
      <c r="G6" s="151">
        <v>0</v>
      </c>
      <c r="H6" s="149">
        <v>0</v>
      </c>
      <c r="I6" s="150">
        <v>0</v>
      </c>
      <c r="J6" s="151">
        <v>0</v>
      </c>
      <c r="K6" s="149">
        <v>0</v>
      </c>
      <c r="L6" s="150">
        <v>0</v>
      </c>
      <c r="M6" s="151">
        <v>0</v>
      </c>
      <c r="N6" s="149">
        <v>0</v>
      </c>
      <c r="O6" s="150">
        <v>0</v>
      </c>
      <c r="P6" s="151">
        <v>0</v>
      </c>
      <c r="Q6" s="149">
        <v>0</v>
      </c>
      <c r="R6" s="150">
        <v>0</v>
      </c>
      <c r="S6" s="151">
        <v>0</v>
      </c>
    </row>
    <row r="7" spans="1:19" ht="24.6">
      <c r="A7" s="131" t="s">
        <v>207</v>
      </c>
      <c r="B7" s="149">
        <v>0</v>
      </c>
      <c r="C7" s="150">
        <v>0</v>
      </c>
      <c r="D7" s="151">
        <v>0</v>
      </c>
      <c r="E7" s="149">
        <v>0</v>
      </c>
      <c r="F7" s="150">
        <v>0</v>
      </c>
      <c r="G7" s="151">
        <v>0</v>
      </c>
      <c r="H7" s="149">
        <v>0</v>
      </c>
      <c r="I7" s="150">
        <v>0</v>
      </c>
      <c r="J7" s="151">
        <v>0</v>
      </c>
      <c r="K7" s="149">
        <v>0</v>
      </c>
      <c r="L7" s="150">
        <v>0</v>
      </c>
      <c r="M7" s="151">
        <v>0</v>
      </c>
      <c r="N7" s="149">
        <v>0</v>
      </c>
      <c r="O7" s="150">
        <v>0</v>
      </c>
      <c r="P7" s="151">
        <v>0</v>
      </c>
      <c r="Q7" s="149">
        <v>0</v>
      </c>
      <c r="R7" s="150">
        <v>0</v>
      </c>
      <c r="S7" s="151">
        <v>0</v>
      </c>
    </row>
    <row r="8" spans="1:19" ht="24.6">
      <c r="A8" s="131" t="s">
        <v>208</v>
      </c>
      <c r="B8" s="149">
        <v>0</v>
      </c>
      <c r="C8" s="150">
        <v>0</v>
      </c>
      <c r="D8" s="151">
        <v>0</v>
      </c>
      <c r="E8" s="149">
        <v>0</v>
      </c>
      <c r="F8" s="150">
        <v>0</v>
      </c>
      <c r="G8" s="151">
        <v>0</v>
      </c>
      <c r="H8" s="149">
        <v>0</v>
      </c>
      <c r="I8" s="150">
        <v>0</v>
      </c>
      <c r="J8" s="151">
        <v>0</v>
      </c>
      <c r="K8" s="149">
        <v>0</v>
      </c>
      <c r="L8" s="150">
        <v>0</v>
      </c>
      <c r="M8" s="151">
        <v>0</v>
      </c>
      <c r="N8" s="149">
        <v>0</v>
      </c>
      <c r="O8" s="150">
        <v>0</v>
      </c>
      <c r="P8" s="151">
        <v>0</v>
      </c>
      <c r="Q8" s="149">
        <v>0</v>
      </c>
      <c r="R8" s="150">
        <v>0</v>
      </c>
      <c r="S8" s="151">
        <v>0</v>
      </c>
    </row>
    <row r="9" spans="1:19" ht="24.6">
      <c r="A9" s="131" t="s">
        <v>209</v>
      </c>
      <c r="B9" s="149">
        <v>0</v>
      </c>
      <c r="C9" s="150">
        <v>0</v>
      </c>
      <c r="D9" s="151">
        <v>0</v>
      </c>
      <c r="E9" s="149">
        <v>0</v>
      </c>
      <c r="F9" s="150">
        <v>0</v>
      </c>
      <c r="G9" s="151">
        <v>0</v>
      </c>
      <c r="H9" s="149">
        <v>0</v>
      </c>
      <c r="I9" s="150">
        <v>0</v>
      </c>
      <c r="J9" s="151">
        <v>0</v>
      </c>
      <c r="K9" s="149">
        <v>0</v>
      </c>
      <c r="L9" s="150">
        <v>0</v>
      </c>
      <c r="M9" s="151">
        <v>0</v>
      </c>
      <c r="N9" s="149">
        <v>0</v>
      </c>
      <c r="O9" s="150">
        <v>0</v>
      </c>
      <c r="P9" s="151">
        <v>0</v>
      </c>
      <c r="Q9" s="149">
        <v>0</v>
      </c>
      <c r="R9" s="150">
        <v>0</v>
      </c>
      <c r="S9" s="151">
        <v>0</v>
      </c>
    </row>
    <row r="10" spans="1:19" ht="24.6">
      <c r="A10" s="131" t="s">
        <v>210</v>
      </c>
      <c r="B10" s="149">
        <v>0</v>
      </c>
      <c r="C10" s="150">
        <v>0</v>
      </c>
      <c r="D10" s="151">
        <v>0</v>
      </c>
      <c r="E10" s="149">
        <v>0</v>
      </c>
      <c r="F10" s="150">
        <v>0</v>
      </c>
      <c r="G10" s="151">
        <v>0</v>
      </c>
      <c r="H10" s="149">
        <v>0</v>
      </c>
      <c r="I10" s="150">
        <v>0</v>
      </c>
      <c r="J10" s="151">
        <v>0</v>
      </c>
      <c r="K10" s="149">
        <v>0</v>
      </c>
      <c r="L10" s="150">
        <v>0</v>
      </c>
      <c r="M10" s="151">
        <v>0</v>
      </c>
      <c r="N10" s="149">
        <v>0</v>
      </c>
      <c r="O10" s="150">
        <v>0</v>
      </c>
      <c r="P10" s="151">
        <v>0</v>
      </c>
      <c r="Q10" s="149">
        <v>0</v>
      </c>
      <c r="R10" s="150">
        <v>0</v>
      </c>
      <c r="S10" s="151">
        <v>0</v>
      </c>
    </row>
    <row r="11" spans="1:19" ht="24.6">
      <c r="A11" s="131" t="s">
        <v>211</v>
      </c>
      <c r="B11" s="149">
        <v>0</v>
      </c>
      <c r="C11" s="150">
        <v>0</v>
      </c>
      <c r="D11" s="151">
        <v>0</v>
      </c>
      <c r="E11" s="149">
        <v>0</v>
      </c>
      <c r="F11" s="150">
        <v>0</v>
      </c>
      <c r="G11" s="151">
        <v>0</v>
      </c>
      <c r="H11" s="149">
        <v>0</v>
      </c>
      <c r="I11" s="150">
        <v>0</v>
      </c>
      <c r="J11" s="151">
        <v>0</v>
      </c>
      <c r="K11" s="149">
        <v>0</v>
      </c>
      <c r="L11" s="150">
        <v>0</v>
      </c>
      <c r="M11" s="151">
        <v>0</v>
      </c>
      <c r="N11" s="149">
        <v>0</v>
      </c>
      <c r="O11" s="150">
        <v>0</v>
      </c>
      <c r="P11" s="151">
        <v>0</v>
      </c>
      <c r="Q11" s="149">
        <v>0</v>
      </c>
      <c r="R11" s="150">
        <v>0</v>
      </c>
      <c r="S11" s="151">
        <v>0</v>
      </c>
    </row>
    <row r="12" spans="1:19" ht="24.6">
      <c r="A12" s="131" t="s">
        <v>212</v>
      </c>
      <c r="B12" s="149">
        <v>0</v>
      </c>
      <c r="C12" s="150">
        <v>0</v>
      </c>
      <c r="D12" s="151">
        <v>0</v>
      </c>
      <c r="E12" s="149">
        <v>0</v>
      </c>
      <c r="F12" s="150">
        <v>0</v>
      </c>
      <c r="G12" s="151">
        <v>0</v>
      </c>
      <c r="H12" s="149">
        <v>0</v>
      </c>
      <c r="I12" s="150">
        <v>0</v>
      </c>
      <c r="J12" s="151">
        <v>0</v>
      </c>
      <c r="K12" s="149">
        <v>0</v>
      </c>
      <c r="L12" s="150">
        <v>0</v>
      </c>
      <c r="M12" s="151">
        <v>0</v>
      </c>
      <c r="N12" s="149">
        <v>0</v>
      </c>
      <c r="O12" s="150">
        <v>0</v>
      </c>
      <c r="P12" s="151">
        <v>0</v>
      </c>
      <c r="Q12" s="149">
        <v>0</v>
      </c>
      <c r="R12" s="150">
        <v>0</v>
      </c>
      <c r="S12" s="151">
        <v>0</v>
      </c>
    </row>
    <row r="13" spans="1:19" ht="24.6">
      <c r="A13" s="131" t="s">
        <v>213</v>
      </c>
      <c r="B13" s="149">
        <v>0</v>
      </c>
      <c r="C13" s="150">
        <v>0</v>
      </c>
      <c r="D13" s="151">
        <v>0</v>
      </c>
      <c r="E13" s="149">
        <v>0</v>
      </c>
      <c r="F13" s="150">
        <v>0</v>
      </c>
      <c r="G13" s="151">
        <v>0</v>
      </c>
      <c r="H13" s="149">
        <v>0</v>
      </c>
      <c r="I13" s="150">
        <v>0</v>
      </c>
      <c r="J13" s="151">
        <v>0</v>
      </c>
      <c r="K13" s="149">
        <v>0</v>
      </c>
      <c r="L13" s="150">
        <v>0</v>
      </c>
      <c r="M13" s="151">
        <v>0</v>
      </c>
      <c r="N13" s="149">
        <v>0</v>
      </c>
      <c r="O13" s="150">
        <v>0</v>
      </c>
      <c r="P13" s="151">
        <v>0</v>
      </c>
      <c r="Q13" s="149">
        <v>0</v>
      </c>
      <c r="R13" s="150">
        <v>0</v>
      </c>
      <c r="S13" s="151">
        <v>0</v>
      </c>
    </row>
    <row r="14" spans="1:19" ht="24.6">
      <c r="A14" s="131" t="s">
        <v>214</v>
      </c>
      <c r="B14" s="149">
        <v>0</v>
      </c>
      <c r="C14" s="150">
        <v>0</v>
      </c>
      <c r="D14" s="151">
        <v>0</v>
      </c>
      <c r="E14" s="149">
        <v>0</v>
      </c>
      <c r="F14" s="150">
        <v>0</v>
      </c>
      <c r="G14" s="151">
        <v>0</v>
      </c>
      <c r="H14" s="149">
        <v>0</v>
      </c>
      <c r="I14" s="150">
        <v>0</v>
      </c>
      <c r="J14" s="151">
        <v>0</v>
      </c>
      <c r="K14" s="149">
        <v>0</v>
      </c>
      <c r="L14" s="150">
        <v>0</v>
      </c>
      <c r="M14" s="151">
        <v>0</v>
      </c>
      <c r="N14" s="149">
        <v>0</v>
      </c>
      <c r="O14" s="150">
        <v>0</v>
      </c>
      <c r="P14" s="151">
        <v>0</v>
      </c>
      <c r="Q14" s="149">
        <v>0</v>
      </c>
      <c r="R14" s="150">
        <v>0</v>
      </c>
      <c r="S14" s="151">
        <v>0</v>
      </c>
    </row>
    <row r="15" spans="1:19" ht="24.6">
      <c r="A15" s="131" t="s">
        <v>215</v>
      </c>
      <c r="B15" s="149">
        <v>0</v>
      </c>
      <c r="C15" s="150">
        <v>0</v>
      </c>
      <c r="D15" s="151">
        <v>0</v>
      </c>
      <c r="E15" s="149">
        <v>0</v>
      </c>
      <c r="F15" s="150">
        <v>0</v>
      </c>
      <c r="G15" s="151">
        <v>0</v>
      </c>
      <c r="H15" s="149">
        <v>0</v>
      </c>
      <c r="I15" s="150">
        <v>0</v>
      </c>
      <c r="J15" s="151">
        <v>0</v>
      </c>
      <c r="K15" s="149">
        <v>0</v>
      </c>
      <c r="L15" s="150">
        <v>0</v>
      </c>
      <c r="M15" s="151">
        <v>0</v>
      </c>
      <c r="N15" s="149">
        <v>0</v>
      </c>
      <c r="O15" s="150">
        <v>0</v>
      </c>
      <c r="P15" s="151">
        <v>0</v>
      </c>
      <c r="Q15" s="149">
        <v>0</v>
      </c>
      <c r="R15" s="150">
        <v>0</v>
      </c>
      <c r="S15" s="151">
        <v>0</v>
      </c>
    </row>
    <row r="16" spans="1:19" ht="24.6">
      <c r="A16" s="131" t="s">
        <v>216</v>
      </c>
      <c r="B16" s="149">
        <v>0</v>
      </c>
      <c r="C16" s="150">
        <v>0</v>
      </c>
      <c r="D16" s="151">
        <v>0</v>
      </c>
      <c r="E16" s="149">
        <v>0</v>
      </c>
      <c r="F16" s="150">
        <v>0</v>
      </c>
      <c r="G16" s="151">
        <v>0</v>
      </c>
      <c r="H16" s="149">
        <v>0</v>
      </c>
      <c r="I16" s="150">
        <v>0</v>
      </c>
      <c r="J16" s="151">
        <v>0</v>
      </c>
      <c r="K16" s="149">
        <v>0</v>
      </c>
      <c r="L16" s="150">
        <v>0</v>
      </c>
      <c r="M16" s="151">
        <v>0</v>
      </c>
      <c r="N16" s="149">
        <v>0</v>
      </c>
      <c r="O16" s="150">
        <v>0</v>
      </c>
      <c r="P16" s="151">
        <v>0</v>
      </c>
      <c r="Q16" s="149">
        <v>0</v>
      </c>
      <c r="R16" s="150">
        <v>0</v>
      </c>
      <c r="S16" s="151">
        <v>0</v>
      </c>
    </row>
    <row r="17" spans="1:19" ht="24.6">
      <c r="A17" s="142" t="s">
        <v>32</v>
      </c>
      <c r="B17" s="143">
        <f>SUM(B5:B16)</f>
        <v>0</v>
      </c>
      <c r="C17" s="144">
        <f>SUM(C5:C16)</f>
        <v>0</v>
      </c>
      <c r="D17" s="145">
        <f>SUM(D5:D16)</f>
        <v>0</v>
      </c>
      <c r="E17" s="143">
        <f t="shared" ref="E17:S17" si="0">SUM(E5:E16)</f>
        <v>0</v>
      </c>
      <c r="F17" s="144">
        <f t="shared" si="0"/>
        <v>0</v>
      </c>
      <c r="G17" s="145">
        <f t="shared" si="0"/>
        <v>0</v>
      </c>
      <c r="H17" s="143">
        <f t="shared" si="0"/>
        <v>0</v>
      </c>
      <c r="I17" s="144">
        <f t="shared" si="0"/>
        <v>0</v>
      </c>
      <c r="J17" s="145">
        <f t="shared" si="0"/>
        <v>0</v>
      </c>
      <c r="K17" s="143">
        <f t="shared" si="0"/>
        <v>0</v>
      </c>
      <c r="L17" s="144">
        <f t="shared" si="0"/>
        <v>0</v>
      </c>
      <c r="M17" s="145">
        <f t="shared" si="0"/>
        <v>0</v>
      </c>
      <c r="N17" s="143">
        <f>SUM(N5:N16)</f>
        <v>0</v>
      </c>
      <c r="O17" s="144">
        <f>SUM(O5:O16)</f>
        <v>0</v>
      </c>
      <c r="P17" s="145">
        <f>SUM(P5:P16)</f>
        <v>0</v>
      </c>
      <c r="Q17" s="143">
        <f t="shared" si="0"/>
        <v>0</v>
      </c>
      <c r="R17" s="144">
        <f t="shared" si="0"/>
        <v>0</v>
      </c>
      <c r="S17" s="145">
        <f t="shared" si="0"/>
        <v>0</v>
      </c>
    </row>
    <row r="21" spans="1:19" s="132" customFormat="1" ht="24.6">
      <c r="C21" s="133"/>
      <c r="D21" s="133">
        <v>2560</v>
      </c>
      <c r="E21" s="133">
        <v>2561</v>
      </c>
      <c r="F21" s="133">
        <v>2562</v>
      </c>
      <c r="G21" s="133">
        <v>2563</v>
      </c>
      <c r="H21" s="133">
        <v>2564</v>
      </c>
      <c r="I21" s="133">
        <v>2565</v>
      </c>
      <c r="K21" s="134"/>
      <c r="L21" s="135"/>
      <c r="M21" s="135"/>
      <c r="N21" s="134"/>
      <c r="O21" s="135"/>
    </row>
    <row r="22" spans="1:19" ht="24.6">
      <c r="C22" s="136" t="s">
        <v>325</v>
      </c>
      <c r="D22" s="137">
        <f>B17</f>
        <v>0</v>
      </c>
      <c r="E22" s="137">
        <f>E17</f>
        <v>0</v>
      </c>
      <c r="F22" s="137">
        <f>H17</f>
        <v>0</v>
      </c>
      <c r="G22" s="137">
        <f>K17</f>
        <v>0</v>
      </c>
      <c r="H22" s="137">
        <f>N17</f>
        <v>0</v>
      </c>
      <c r="I22" s="137">
        <f>Q17</f>
        <v>0</v>
      </c>
      <c r="K22" s="138"/>
      <c r="L22" s="139"/>
      <c r="M22" s="139"/>
      <c r="N22" s="138"/>
      <c r="O22" s="139"/>
    </row>
    <row r="23" spans="1:19" ht="24.6">
      <c r="C23" s="136" t="s">
        <v>326</v>
      </c>
      <c r="D23" s="137">
        <f>C17</f>
        <v>0</v>
      </c>
      <c r="E23" s="137">
        <f>F17</f>
        <v>0</v>
      </c>
      <c r="F23" s="137">
        <f>I17</f>
        <v>0</v>
      </c>
      <c r="G23" s="137">
        <f>L17</f>
        <v>0</v>
      </c>
      <c r="H23" s="137">
        <f>O17</f>
        <v>0</v>
      </c>
      <c r="I23" s="137">
        <f>R17</f>
        <v>0</v>
      </c>
      <c r="K23" s="138"/>
      <c r="L23" s="139"/>
      <c r="M23" s="139"/>
      <c r="N23" s="138"/>
      <c r="O23" s="139"/>
    </row>
    <row r="24" spans="1:19" ht="24.6">
      <c r="C24" s="136" t="s">
        <v>327</v>
      </c>
      <c r="D24" s="137">
        <f>D17</f>
        <v>0</v>
      </c>
      <c r="E24" s="137">
        <f>G17</f>
        <v>0</v>
      </c>
      <c r="F24" s="137">
        <f>J17</f>
        <v>0</v>
      </c>
      <c r="G24" s="137">
        <f>M17</f>
        <v>0</v>
      </c>
      <c r="H24" s="137">
        <f>P17</f>
        <v>0</v>
      </c>
      <c r="I24" s="137">
        <f>S17</f>
        <v>0</v>
      </c>
      <c r="K24" s="138"/>
      <c r="L24" s="139"/>
      <c r="M24" s="139"/>
      <c r="N24" s="138"/>
      <c r="O24" s="139"/>
    </row>
    <row r="25" spans="1:19">
      <c r="J25" s="139"/>
      <c r="K25" s="139"/>
      <c r="L25" s="139"/>
      <c r="M25" s="139"/>
      <c r="N25" s="139"/>
      <c r="O25" s="139"/>
    </row>
    <row r="26" spans="1:19">
      <c r="J26" s="139"/>
      <c r="K26" s="139"/>
      <c r="L26" s="139"/>
      <c r="M26" s="139"/>
      <c r="N26" s="139"/>
      <c r="O26" s="139"/>
    </row>
    <row r="27" spans="1:19">
      <c r="J27" s="139"/>
      <c r="K27" s="139"/>
      <c r="L27" s="139"/>
      <c r="M27" s="139"/>
      <c r="N27" s="139"/>
      <c r="O27" s="139"/>
    </row>
    <row r="28" spans="1:19">
      <c r="J28" s="139"/>
      <c r="K28" s="139"/>
      <c r="L28" s="139"/>
      <c r="M28" s="139"/>
      <c r="N28" s="139"/>
      <c r="O28" s="139"/>
    </row>
    <row r="29" spans="1:19">
      <c r="J29" s="139"/>
      <c r="K29" s="139"/>
      <c r="L29" s="139"/>
      <c r="M29" s="139"/>
      <c r="N29" s="139"/>
      <c r="O29" s="139"/>
    </row>
  </sheetData>
  <mergeCells count="8">
    <mergeCell ref="A1:S1"/>
    <mergeCell ref="A3:A4"/>
    <mergeCell ref="B3:D3"/>
    <mergeCell ref="E3:G3"/>
    <mergeCell ref="H3:J3"/>
    <mergeCell ref="K3:M3"/>
    <mergeCell ref="N3:P3"/>
    <mergeCell ref="Q3:S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การกรอกข้อมูล</vt:lpstr>
      <vt:lpstr>สรุป EUI แต่ละรายปี</vt:lpstr>
      <vt:lpstr>EUI รายเดือน</vt:lpstr>
      <vt:lpstr>ไฟฟ้า</vt:lpstr>
      <vt:lpstr>บุคลากร-พท.</vt:lpstr>
      <vt:lpstr>เวลาทำการ</vt:lpstr>
      <vt:lpstr>ผู้ใช้บริการ</vt:lpstr>
      <vt:lpstr>อุณหภูมิ-จว.</vt:lpstr>
      <vt:lpstr>สรุปการจัดการขยะ</vt:lpstr>
      <vt:lpstr>สรุปการคำนวณ CFO</vt:lpstr>
      <vt:lpstr>กรอกข้อมูล CFO</vt:lpstr>
      <vt:lpstr>CH4จากระบบ septic tank</vt:lpstr>
      <vt:lpstr>CH4จากบ่อบำบัดน้ำเสีย</vt:lpstr>
      <vt:lpstr>EF</vt:lpstr>
      <vt:lpstr>แผน-ปีปัจจุบัน</vt:lpstr>
      <vt:lpstr>ผล-ปีปัจจุบัน</vt:lpstr>
      <vt:lpstr>แผน-ปีถัดไป</vt:lpstr>
      <vt:lpstr>'แผน-ปีปัจจุบัน'!Print_Area</vt:lpstr>
      <vt:lpstr>'ผล-ปีปัจจุบัน'!Print_Area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USER</cp:lastModifiedBy>
  <cp:lastPrinted>2020-07-24T03:32:30Z</cp:lastPrinted>
  <dcterms:created xsi:type="dcterms:W3CDTF">2015-02-17T07:08:20Z</dcterms:created>
  <dcterms:modified xsi:type="dcterms:W3CDTF">2022-12-22T08:49:22Z</dcterms:modified>
</cp:coreProperties>
</file>